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sstyrelsen.se\home\lul\781116-001\My Documents\Internationella enheten\Skrivbord\"/>
    </mc:Choice>
  </mc:AlternateContent>
  <xr:revisionPtr revIDLastSave="0" documentId="13_ncr:1_{07DD1298-5C2C-4A11-AF1A-18781B5C7B0C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Budget" sheetId="1" r:id="rId1"/>
    <sheet name="Exempel på budget" sheetId="8" r:id="rId2"/>
    <sheet name="Blad1" sheetId="2" state="hidden" r:id="rId3"/>
  </sheets>
  <definedNames>
    <definedName name="_xlnm._FilterDatabase" localSheetId="0" hidden="1">Budget!$A$9:$G$56</definedName>
    <definedName name="_xlnm._FilterDatabase" localSheetId="1" hidden="1">'Exempel på budget'!$A$9:$G$55</definedName>
    <definedName name="_xlnm.Print_Area" localSheetId="0">Budget!$A$1:$G$84</definedName>
    <definedName name="_xlnm.Print_Area" localSheetId="1">'Exempel på budget'!$A$1:$G$83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1" i="1" l="1"/>
  <c r="E51" i="1"/>
  <c r="D51" i="1"/>
  <c r="G51" i="1"/>
  <c r="F14" i="8" l="1"/>
  <c r="F17" i="8" s="1"/>
  <c r="G17" i="8" s="1"/>
  <c r="E13" i="8"/>
  <c r="E14" i="8" s="1"/>
  <c r="E16" i="8" s="1"/>
  <c r="D13" i="8"/>
  <c r="D12" i="8"/>
  <c r="G12" i="8" s="1"/>
  <c r="D11" i="8"/>
  <c r="G72" i="8"/>
  <c r="G71" i="8"/>
  <c r="G70" i="8"/>
  <c r="G69" i="8"/>
  <c r="G68" i="8"/>
  <c r="G67" i="8"/>
  <c r="F66" i="8"/>
  <c r="E66" i="8"/>
  <c r="D66" i="8"/>
  <c r="G66" i="8" s="1"/>
  <c r="G65" i="8"/>
  <c r="G64" i="8"/>
  <c r="G63" i="8"/>
  <c r="G62" i="8"/>
  <c r="G61" i="8"/>
  <c r="G60" i="8"/>
  <c r="F59" i="8"/>
  <c r="F73" i="8" s="1"/>
  <c r="F76" i="8" s="1"/>
  <c r="E59" i="8"/>
  <c r="E73" i="8" s="1"/>
  <c r="E76" i="8" s="1"/>
  <c r="D59" i="8"/>
  <c r="G57" i="8"/>
  <c r="F57" i="8"/>
  <c r="E57" i="8"/>
  <c r="D57" i="8"/>
  <c r="G54" i="8"/>
  <c r="F47" i="8"/>
  <c r="E47" i="8"/>
  <c r="D47" i="8"/>
  <c r="G46" i="8"/>
  <c r="G45" i="8"/>
  <c r="G44" i="8"/>
  <c r="G43" i="8"/>
  <c r="F40" i="8"/>
  <c r="E40" i="8"/>
  <c r="D40" i="8"/>
  <c r="G39" i="8"/>
  <c r="G38" i="8"/>
  <c r="G37" i="8"/>
  <c r="G36" i="8"/>
  <c r="G35" i="8"/>
  <c r="F32" i="8"/>
  <c r="E32" i="8"/>
  <c r="D32" i="8"/>
  <c r="G31" i="8"/>
  <c r="G30" i="8"/>
  <c r="G29" i="8"/>
  <c r="G28" i="8"/>
  <c r="G27" i="8"/>
  <c r="F24" i="8"/>
  <c r="E24" i="8"/>
  <c r="D24" i="8"/>
  <c r="G23" i="8"/>
  <c r="G22" i="8"/>
  <c r="G21" i="8"/>
  <c r="F7" i="8"/>
  <c r="D14" i="1"/>
  <c r="G24" i="8" l="1"/>
  <c r="E18" i="8"/>
  <c r="E50" i="8" s="1"/>
  <c r="E51" i="8" s="1"/>
  <c r="D73" i="8"/>
  <c r="D76" i="8" s="1"/>
  <c r="G76" i="8" s="1"/>
  <c r="D14" i="8"/>
  <c r="G14" i="8" s="1"/>
  <c r="F18" i="8"/>
  <c r="G13" i="8"/>
  <c r="F50" i="8"/>
  <c r="F51" i="8" s="1"/>
  <c r="F55" i="8" s="1"/>
  <c r="G40" i="8"/>
  <c r="G47" i="8"/>
  <c r="G32" i="8"/>
  <c r="G16" i="8"/>
  <c r="E80" i="8"/>
  <c r="F77" i="8"/>
  <c r="F80" i="8"/>
  <c r="G59" i="8"/>
  <c r="G73" i="8" s="1"/>
  <c r="G30" i="1"/>
  <c r="G31" i="1"/>
  <c r="D15" i="8" l="1"/>
  <c r="G15" i="8" s="1"/>
  <c r="D80" i="8"/>
  <c r="D77" i="8" s="1"/>
  <c r="E55" i="8"/>
  <c r="E78" i="8" s="1"/>
  <c r="D18" i="8"/>
  <c r="D50" i="8" s="1"/>
  <c r="F82" i="8"/>
  <c r="E77" i="8"/>
  <c r="E82" i="8"/>
  <c r="G80" i="8"/>
  <c r="G77" i="8" s="1"/>
  <c r="F78" i="8"/>
  <c r="D40" i="1"/>
  <c r="E40" i="1"/>
  <c r="F40" i="1"/>
  <c r="E14" i="1"/>
  <c r="F14" i="1"/>
  <c r="G18" i="8" l="1"/>
  <c r="D51" i="8"/>
  <c r="D55" i="8" s="1"/>
  <c r="D82" i="8" s="1"/>
  <c r="G82" i="8" s="1"/>
  <c r="G50" i="8"/>
  <c r="G51" i="8" l="1"/>
  <c r="D85" i="8" s="1"/>
  <c r="D78" i="8"/>
  <c r="G55" i="8" l="1"/>
  <c r="G78" i="8" s="1"/>
  <c r="G43" i="1" l="1"/>
  <c r="E32" i="1"/>
  <c r="D32" i="1"/>
  <c r="E47" i="1" l="1"/>
  <c r="F47" i="1"/>
  <c r="D47" i="1"/>
  <c r="F32" i="1"/>
  <c r="E24" i="1"/>
  <c r="F24" i="1"/>
  <c r="D24" i="1"/>
  <c r="G12" i="1"/>
  <c r="E16" i="1" l="1"/>
  <c r="G16" i="1" s="1"/>
  <c r="F17" i="1" l="1"/>
  <c r="G17" i="1" s="1"/>
  <c r="E50" i="1" l="1"/>
  <c r="E52" i="1" s="1"/>
  <c r="F18" i="1"/>
  <c r="G13" i="1"/>
  <c r="D15" i="1"/>
  <c r="D18" i="1" s="1"/>
  <c r="F7" i="1"/>
  <c r="D50" i="1" l="1"/>
  <c r="F50" i="1"/>
  <c r="F52" i="1" s="1"/>
  <c r="F56" i="1" s="1"/>
  <c r="G14" i="1"/>
  <c r="F58" i="1"/>
  <c r="G28" i="1"/>
  <c r="G29" i="1"/>
  <c r="G27" i="1"/>
  <c r="G21" i="1"/>
  <c r="G22" i="1"/>
  <c r="G23" i="1"/>
  <c r="G32" i="1" l="1"/>
  <c r="G18" i="1"/>
  <c r="G24" i="1"/>
  <c r="D67" i="1"/>
  <c r="G66" i="1" s="1"/>
  <c r="E67" i="1"/>
  <c r="F67" i="1"/>
  <c r="E60" i="1"/>
  <c r="F60" i="1"/>
  <c r="G69" i="1"/>
  <c r="G70" i="1"/>
  <c r="G71" i="1"/>
  <c r="G72" i="1"/>
  <c r="G47" i="1"/>
  <c r="G39" i="1"/>
  <c r="G64" i="1"/>
  <c r="G65" i="1"/>
  <c r="G44" i="1"/>
  <c r="G45" i="1"/>
  <c r="G46" i="1"/>
  <c r="G36" i="1"/>
  <c r="G37" i="1"/>
  <c r="G38" i="1"/>
  <c r="G35" i="1"/>
  <c r="G50" i="1" l="1"/>
  <c r="G52" i="1" s="1"/>
  <c r="D52" i="1"/>
  <c r="D56" i="1" s="1"/>
  <c r="G63" i="1"/>
  <c r="G40" i="1"/>
  <c r="E74" i="1"/>
  <c r="E77" i="1" s="1"/>
  <c r="F74" i="1"/>
  <c r="F77" i="1" s="1"/>
  <c r="G67" i="1"/>
  <c r="D60" i="1" l="1"/>
  <c r="D74" i="1" s="1"/>
  <c r="D77" i="1" s="1"/>
  <c r="G73" i="1"/>
  <c r="E81" i="1"/>
  <c r="F81" i="1"/>
  <c r="F83" i="1" s="1"/>
  <c r="F79" i="1"/>
  <c r="E79" i="1"/>
  <c r="D81" i="1" l="1"/>
  <c r="D83" i="1" s="1"/>
  <c r="G60" i="1"/>
  <c r="G74" i="1" s="1"/>
  <c r="G61" i="1"/>
  <c r="G68" i="1"/>
  <c r="D78" i="1" l="1"/>
  <c r="G55" i="1"/>
  <c r="G56" i="1" s="1"/>
  <c r="G62" i="1" l="1"/>
  <c r="B20" i="2" l="1"/>
  <c r="D58" i="1" l="1"/>
  <c r="G58" i="1"/>
  <c r="E58" i="1"/>
  <c r="G83" i="1" l="1"/>
  <c r="G77" i="1"/>
  <c r="F78" i="1"/>
  <c r="E78" i="1"/>
  <c r="G81" i="1" l="1"/>
  <c r="G78" i="1" l="1"/>
  <c r="G15" i="1" l="1"/>
  <c r="D79" i="1"/>
  <c r="D86" i="1" l="1"/>
  <c r="G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Ruisniemi Anna-Mari</author>
    <author>Jonas Neuman</author>
    <author>Åsa Gåverud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Ruisniemi Anna-Mari:</t>
        </r>
        <r>
          <rPr>
            <sz val="9"/>
            <color indexed="81"/>
            <rFont val="Tahoma"/>
            <family val="2"/>
          </rPr>
          <t xml:space="preserve">
Ange projektnamn/ Hankeen nimi</t>
        </r>
      </text>
    </comment>
    <comment ref="F6" authorId="1" shapeId="0" xr:uid="{00000000-0006-0000-0000-000002000000}">
      <text>
        <r>
          <rPr>
            <sz val="9"/>
            <color indexed="81"/>
            <rFont val="Tahoma"/>
            <family val="2"/>
          </rPr>
          <t>Frivillig uppgift / Vapaaehtoinen</t>
        </r>
      </text>
    </comment>
    <comment ref="C7" authorId="1" shapeId="0" xr:uid="{00000000-0006-0000-0000-000003000000}">
      <text>
        <r>
          <rPr>
            <sz val="9"/>
            <color indexed="81"/>
            <rFont val="Tahoma"/>
            <family val="2"/>
          </rPr>
          <t>Startdatum, skriv in enligt:
ÅÅÅÅ-MM-DD / Aloituspäivä, kirjoita muodossa: VVVV-KK-PP</t>
        </r>
      </text>
    </comment>
    <comment ref="D7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Slutdatum, skriv in enligt:
ÅÅÅÅ-MM-DD / Päätöspäivä, kirjoita muodossa: VVVV-KK-PP
</t>
        </r>
      </text>
    </comment>
    <comment ref="F7" authorId="1" shapeId="0" xr:uid="{00000000-0006-0000-0000-000005000000}">
      <text>
        <r>
          <rPr>
            <sz val="9"/>
            <color indexed="81"/>
            <rFont val="Tahoma"/>
            <family val="2"/>
          </rPr>
          <t>Max 36 månader + 2 avslutsmånader / Enintään 36 kuukautta + 2 päätöskuukautta</t>
        </r>
      </text>
    </comment>
    <comment ref="D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Ruisniemi Anna-Mari:</t>
        </r>
        <r>
          <rPr>
            <sz val="9"/>
            <color indexed="81"/>
            <rFont val="Tahoma"/>
            <family val="2"/>
          </rPr>
          <t xml:space="preserve">
Fyll i samodnande stödmottagarens namn</t>
        </r>
      </text>
    </comment>
    <comment ref="E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Ruisniemi Anna-Mari:</t>
        </r>
        <r>
          <rPr>
            <sz val="9"/>
            <color indexed="81"/>
            <rFont val="Tahoma"/>
            <family val="2"/>
          </rPr>
          <t xml:space="preserve">
Fyll i medsökandes namn</t>
        </r>
      </text>
    </comment>
    <comment ref="F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Ruisniemi Anna-Mari:</t>
        </r>
        <r>
          <rPr>
            <sz val="9"/>
            <color indexed="81"/>
            <rFont val="Tahoma"/>
            <family val="2"/>
          </rPr>
          <t xml:space="preserve">
Fyll i medsökandes namn</t>
        </r>
      </text>
    </comment>
    <comment ref="A20" authorId="2" shapeId="0" xr:uid="{00000000-0006-0000-0000-000009000000}">
      <text>
        <r>
          <rPr>
            <sz val="9"/>
            <color indexed="81"/>
            <rFont val="Tahoma"/>
            <family val="2"/>
          </rPr>
          <t>Kostnadsslaget används endast om denna typ av kostnader ska redovisas som direkta kostnader. / Kustannuslajia käytetään ainoastaan silloin kun tämän tyyppiset kustannukset esitetään suorina</t>
        </r>
      </text>
    </comment>
    <comment ref="A24" authorId="2" shapeId="0" xr:uid="{00000000-0006-0000-0000-00000A000000}">
      <text>
        <r>
          <rPr>
            <sz val="9"/>
            <color indexed="81"/>
            <rFont val="Tahoma"/>
            <family val="2"/>
          </rPr>
          <t>Kostnadsslaget används endast om denna typ av kostnader ska redovisas som direkta kostnader. / Kustannuslajia käytetään ainoastaan silloin kun tämän tyyppiset kustannukset esitetään suorina</t>
        </r>
      </text>
    </comment>
    <comment ref="A55" authorId="2" shapeId="0" xr:uid="{00000000-0006-0000-0000-00000B000000}">
      <text>
        <r>
          <rPr>
            <sz val="9"/>
            <color indexed="81"/>
            <rFont val="Tahoma"/>
            <family val="2"/>
          </rPr>
          <t>Sätt minustecken framför belopp! / Laita miinus-merkki summan eteen!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Ruisniemi Anna-Mari</author>
    <author>Jonas Neuman</author>
    <author>Åsa Gåverud</author>
  </authors>
  <commentList>
    <comment ref="C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Ruisniemi Anna-Mari:</t>
        </r>
        <r>
          <rPr>
            <sz val="9"/>
            <color indexed="81"/>
            <rFont val="Tahoma"/>
            <family val="2"/>
          </rPr>
          <t xml:space="preserve">
Ange projektnamn/ Hankeen nimi</t>
        </r>
      </text>
    </comment>
    <comment ref="F6" authorId="1" shapeId="0" xr:uid="{00000000-0006-0000-0100-000002000000}">
      <text>
        <r>
          <rPr>
            <sz val="9"/>
            <color indexed="81"/>
            <rFont val="Tahoma"/>
            <family val="2"/>
          </rPr>
          <t>Frivillig uppgift / Vapaaehtoinen</t>
        </r>
      </text>
    </comment>
    <comment ref="C7" authorId="1" shapeId="0" xr:uid="{00000000-0006-0000-0100-000003000000}">
      <text>
        <r>
          <rPr>
            <sz val="9"/>
            <color indexed="81"/>
            <rFont val="Tahoma"/>
            <family val="2"/>
          </rPr>
          <t>Startdatum, skriv in enligt:
ÅÅÅÅ-MM-DD / Aloituspäivä, kirjoita muodossa: VVVV-KK-PP</t>
        </r>
      </text>
    </comment>
    <comment ref="D7" authorId="1" shapeId="0" xr:uid="{00000000-0006-0000-0100-000004000000}">
      <text>
        <r>
          <rPr>
            <sz val="9"/>
            <color indexed="81"/>
            <rFont val="Tahoma"/>
            <family val="2"/>
          </rPr>
          <t xml:space="preserve">Slutdatum, skriv in enligt:
ÅÅÅÅ-MM-DD / Päätöspäivä, kirjoita muodossa: VVVV-KK-PP
</t>
        </r>
      </text>
    </comment>
    <comment ref="F7" authorId="1" shapeId="0" xr:uid="{00000000-0006-0000-0100-000005000000}">
      <text>
        <r>
          <rPr>
            <sz val="9"/>
            <color indexed="81"/>
            <rFont val="Tahoma"/>
            <family val="2"/>
          </rPr>
          <t>Max 36 månader + 2 avslutsmånader / Enintään 36 kuukautta + 2 päätöskuukautta</t>
        </r>
      </text>
    </comment>
    <comment ref="D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Ruisniemi Anna-Mari:</t>
        </r>
        <r>
          <rPr>
            <sz val="9"/>
            <color indexed="81"/>
            <rFont val="Tahoma"/>
            <family val="2"/>
          </rPr>
          <t xml:space="preserve">
Fyll i samodnande stödmottagarens namn</t>
        </r>
      </text>
    </comment>
    <comment ref="E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Ruisniemi Anna-Mari:</t>
        </r>
        <r>
          <rPr>
            <sz val="9"/>
            <color indexed="81"/>
            <rFont val="Tahoma"/>
            <family val="2"/>
          </rPr>
          <t xml:space="preserve">
Fyll i medsökandes namn</t>
        </r>
      </text>
    </comment>
    <comment ref="F9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Ruisniemi Anna-Mari:</t>
        </r>
        <r>
          <rPr>
            <sz val="9"/>
            <color indexed="81"/>
            <rFont val="Tahoma"/>
            <family val="2"/>
          </rPr>
          <t xml:space="preserve">
Fyll i medsökandes namn</t>
        </r>
      </text>
    </comment>
    <comment ref="A20" authorId="2" shapeId="0" xr:uid="{00000000-0006-0000-0100-000009000000}">
      <text>
        <r>
          <rPr>
            <sz val="9"/>
            <color indexed="81"/>
            <rFont val="Tahoma"/>
            <family val="2"/>
          </rPr>
          <t>Kostnadsslaget används endast om denna typ av kostnader ska redovisas som direkta kostnader. / Kustannuslajia käytetään ainoastaan silloin kun tämän tyyppiset kustannukset esitetään suorina</t>
        </r>
      </text>
    </comment>
    <comment ref="A24" authorId="2" shapeId="0" xr:uid="{00000000-0006-0000-0100-00000A000000}">
      <text>
        <r>
          <rPr>
            <sz val="9"/>
            <color indexed="81"/>
            <rFont val="Tahoma"/>
            <family val="2"/>
          </rPr>
          <t>Kostnadsslaget används endast om denna typ av kostnader ska redovisas som direkta kostnader. / Kustannuslajia käytetään ainoastaan silloin kun tämän tyyppiset kustannukset esitetään suorina</t>
        </r>
      </text>
    </comment>
    <comment ref="A54" authorId="2" shapeId="0" xr:uid="{00000000-0006-0000-0100-00000B000000}">
      <text>
        <r>
          <rPr>
            <sz val="9"/>
            <color indexed="81"/>
            <rFont val="Tahoma"/>
            <family val="2"/>
          </rPr>
          <t>Sätt minustecken framför belopp! / Laita miinus-merkki summan eteen!</t>
        </r>
      </text>
    </comment>
  </commentList>
</comments>
</file>

<file path=xl/sharedStrings.xml><?xml version="1.0" encoding="utf-8"?>
<sst xmlns="http://schemas.openxmlformats.org/spreadsheetml/2006/main" count="128" uniqueCount="71">
  <si>
    <t>OH- schablonerna</t>
  </si>
  <si>
    <t>Högskolor, universitet</t>
  </si>
  <si>
    <t>Övriga</t>
  </si>
  <si>
    <t>Beräkning av EU-andelen</t>
  </si>
  <si>
    <t>EU % -andel av faktiska kostnader:</t>
  </si>
  <si>
    <t>Nypsid:</t>
  </si>
  <si>
    <t>Interreg</t>
  </si>
  <si>
    <t>Interreg Nord, budgetmall / Interreg Pohjoinen, budjettimalli</t>
  </si>
  <si>
    <t>FYLL ENDAST I GULA FÄLT / TÄYTÄ AINOASTAAN KELTAISIIN KENTTIIN</t>
  </si>
  <si>
    <t>Belopp anges i EUR / Euroissa</t>
  </si>
  <si>
    <t>Ange projektnamn / Hankkeen nimi:</t>
  </si>
  <si>
    <t>Projekttid / Hankeaika:</t>
  </si>
  <si>
    <t>Antal månader / Kuukautta</t>
  </si>
  <si>
    <t>Kostnader per stödmottagare / Kustannukset per tuensaaja</t>
  </si>
  <si>
    <t>Totalt / Yhteensä</t>
  </si>
  <si>
    <t>Stödmottagare / tuensaaja</t>
  </si>
  <si>
    <t>Stödmottagare  / Tuensaaja</t>
  </si>
  <si>
    <t xml:space="preserve">Personal, ange roll / Henkilöstö, ilmoita hankerooli </t>
  </si>
  <si>
    <t>Lönebikostnader / Palkkojen sivukustannukset</t>
  </si>
  <si>
    <t xml:space="preserve">Extern sakkunskap &amp; externa tjänster / Ulkopuoliset asiantuntija- ja palvelukustannukset </t>
  </si>
  <si>
    <t>Tjänst / Asiantuntija, palvelu A</t>
  </si>
  <si>
    <t>Tjänst / Asiantuntija, palvelu B</t>
  </si>
  <si>
    <t>Tjänst / Asiantuntija, palvelu C</t>
  </si>
  <si>
    <t>Resor &amp; Logi / Matkat- ja majoituskustannukset</t>
  </si>
  <si>
    <t>Utanför programområdet / ohjelma-alueen ulkopuoliset</t>
  </si>
  <si>
    <t>Utrustning / Laitemenot</t>
  </si>
  <si>
    <t>Inköp / Hankinta A</t>
  </si>
  <si>
    <t>Inköp / Hankinta B</t>
  </si>
  <si>
    <t>Inköp / Hankinta C</t>
  </si>
  <si>
    <t>Schablonkostnader / Välilliset kustannukset</t>
  </si>
  <si>
    <t>OH max 15 % på personalkostnader / OH enintään 15% henkilöstökustannuksista</t>
  </si>
  <si>
    <t>Summa kostnader / Kustannukset yhteensä</t>
  </si>
  <si>
    <t>Finansiering per part / Partnerikohtainen rahoitus</t>
  </si>
  <si>
    <t>OBS! Endast kontanta medel / HUOM! Ainoastaan käteinen rahoitus</t>
  </si>
  <si>
    <t>Offentlig medfinansiering / Julkinen vastinrahoitus</t>
  </si>
  <si>
    <t>Privat medfinansiering / Yksityinen vastinrahoitus</t>
  </si>
  <si>
    <t>Summa offentlig och privat medfinansiering / Yhteensä julkinen ja yksityinen rahoitus</t>
  </si>
  <si>
    <t>EUROPEISKA REGIONALA UTVECKLINGSFONDEN / EUROOPAN ALUEKEHITYSRAHASTO</t>
  </si>
  <si>
    <t>Belopp / Summa:</t>
  </si>
  <si>
    <t>Ange EU % -andel / Ilmoita EU % - osuus:</t>
  </si>
  <si>
    <t>EU %-andel av faktiska kostnader / EU% -osuus todellisista kustannuksista</t>
  </si>
  <si>
    <t>Summa finansiering / Rahoitus yhteensä</t>
  </si>
  <si>
    <t>Differens kostnader - finansiering / Erotus kustannukset - rahoitus</t>
  </si>
  <si>
    <t>Roll B / Rooli B/Ekonom jobbar 20%</t>
  </si>
  <si>
    <t xml:space="preserve">Roll A / Rooli A/ projektledare </t>
  </si>
  <si>
    <t xml:space="preserve">Summa extern sakkunskap &amp; externa tjänster / Ulkopuoliset asiantuntija- ja palvelukustannukset </t>
  </si>
  <si>
    <t>Summa resor &amp; Logi / Matkat- ja majoituskustannukset</t>
  </si>
  <si>
    <t xml:space="preserve">Inom programområdet / ohjelma-alueen sisäiset  </t>
  </si>
  <si>
    <t xml:space="preserve">Samordnande stödmottagare / Johtava tuensaaja </t>
  </si>
  <si>
    <t>Summa utrustning / Laitemenot</t>
  </si>
  <si>
    <t>Roll A / Rooli A</t>
  </si>
  <si>
    <t>Roll B / Rooli B</t>
  </si>
  <si>
    <t>Roll C / Rooli C</t>
  </si>
  <si>
    <t>Avgår projektintäkter (negativ kostnad) / Vähennetään tulot (negatiivinen kustannus)</t>
  </si>
  <si>
    <t xml:space="preserve">Kontorsutgifter och administrativa utgifter / Toimitilakulut ja hallinnolliset kulut </t>
  </si>
  <si>
    <t xml:space="preserve">Summa kontorsutgifter och administrativa utgifter / Toimitilakulut ja hallinnolliset kulut </t>
  </si>
  <si>
    <t>Personalkostnader inklusive lönebikostnader / Henkilöstökustannukset ja palkkojen sivukustannukset</t>
  </si>
  <si>
    <t>Summa lönekostnader exklusive lönebikostnader / ilman palkkojen sivukustannukset</t>
  </si>
  <si>
    <t>Mån.lön *omfattning € / kk.palkka * osuus €</t>
  </si>
  <si>
    <t>Summa schablonkostnader / Välilliset kustannukset</t>
  </si>
  <si>
    <t>Projektintäkter / Vähennetään tulot</t>
  </si>
  <si>
    <t>Observera att man kan antingen använda kostnadsslaget kontorsutgifter eller schablonkostnader på 15% på personalkostnader, inte båda kostnadsslagen / Huomioikaa että voitte käyttää joko kustannuslajia ”toimitilakulut” tai ” välilliset kulut 15 % henkilöstökustannuksista”, ette molempaa kustannuslajia.</t>
  </si>
  <si>
    <t>26 månader * 2000 euro</t>
  </si>
  <si>
    <t>26 månader *500 euro</t>
  </si>
  <si>
    <t>5 månader * 1000 euro</t>
  </si>
  <si>
    <t xml:space="preserve">Roll C / Rooli C/Projektledare </t>
  </si>
  <si>
    <t>Regionen</t>
  </si>
  <si>
    <t>lapin Littio</t>
  </si>
  <si>
    <t>Observera att man kan antingen använda kostnadsslaget "kontorsutgifter" eller "schablonkostnader" på 15% eller 40% på personalkostnader, inte båda kostnadsslagen / Huomioikaa että voitte käyttää joko kustannuslajia ”toimitilakulut” tai ” välilliset kulut 15 % tai 40 % henkilöstökustannuksista”, ei molempaa kustannuslajia.</t>
  </si>
  <si>
    <t>Alternativ 1: OH max 15 % på personalkostnader / Vaihtoehto 1: OH enintään 15% henkilöstökustannuksista</t>
  </si>
  <si>
    <t>Alternativ 2: OH max 40 % på personalkostnader / Vaihtoehto 2: OH enintään 40 % henkilöstökustannuksista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</si>
</sst>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9"/>
      <name val="Garamond"/>
      <family val="1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20"/>
      <name val="Arial Narrow"/>
      <family val="2"/>
    </font>
    <font>
      <b/>
      <sz val="12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9"/>
      <color theme="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Fill="1"/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1" fillId="0" borderId="0" xfId="0" applyFont="1"/>
    <xf numFmtId="3" fontId="4" fillId="4" borderId="16" xfId="0" applyNumberFormat="1" applyFont="1" applyFill="1" applyBorder="1" applyProtection="1"/>
    <xf numFmtId="3" fontId="4" fillId="4" borderId="17" xfId="0" applyNumberFormat="1" applyFont="1" applyFill="1" applyBorder="1" applyAlignment="1" applyProtection="1">
      <alignment horizontal="center" wrapText="1"/>
    </xf>
    <xf numFmtId="3" fontId="6" fillId="4" borderId="26" xfId="0" applyNumberFormat="1" applyFont="1" applyFill="1" applyBorder="1" applyProtection="1"/>
    <xf numFmtId="0" fontId="4" fillId="5" borderId="14" xfId="0" applyFont="1" applyFill="1" applyBorder="1" applyAlignment="1" applyProtection="1">
      <alignment horizontal="left" wrapText="1"/>
      <protection locked="0"/>
    </xf>
    <xf numFmtId="3" fontId="4" fillId="5" borderId="15" xfId="0" applyNumberFormat="1" applyFont="1" applyFill="1" applyBorder="1" applyProtection="1">
      <protection locked="0"/>
    </xf>
    <xf numFmtId="2" fontId="0" fillId="0" borderId="0" xfId="0" applyNumberFormat="1"/>
    <xf numFmtId="0" fontId="1" fillId="6" borderId="6" xfId="0" applyFont="1" applyFill="1" applyBorder="1"/>
    <xf numFmtId="0" fontId="11" fillId="6" borderId="13" xfId="0" applyFont="1" applyFill="1" applyBorder="1"/>
    <xf numFmtId="0" fontId="1" fillId="0" borderId="0" xfId="0" applyFont="1"/>
    <xf numFmtId="9" fontId="0" fillId="0" borderId="0" xfId="0" applyNumberFormat="1"/>
    <xf numFmtId="0" fontId="15" fillId="0" borderId="0" xfId="0" applyFont="1"/>
    <xf numFmtId="2" fontId="0" fillId="0" borderId="0" xfId="1" applyNumberFormat="1" applyFont="1"/>
    <xf numFmtId="2" fontId="0" fillId="0" borderId="0" xfId="1" applyNumberFormat="1" applyFont="1" applyFill="1"/>
    <xf numFmtId="0" fontId="1" fillId="0" borderId="0" xfId="0" applyFont="1" applyFill="1" applyBorder="1"/>
    <xf numFmtId="1" fontId="0" fillId="0" borderId="0" xfId="0" applyNumberFormat="1" applyFill="1"/>
    <xf numFmtId="10" fontId="4" fillId="4" borderId="26" xfId="1" applyNumberFormat="1" applyFont="1" applyFill="1" applyBorder="1" applyProtection="1">
      <protection locked="0"/>
    </xf>
    <xf numFmtId="14" fontId="1" fillId="5" borderId="26" xfId="0" applyNumberFormat="1" applyFont="1" applyFill="1" applyBorder="1" applyAlignment="1" applyProtection="1">
      <alignment horizontal="center" wrapText="1"/>
      <protection locked="0"/>
    </xf>
    <xf numFmtId="3" fontId="6" fillId="7" borderId="26" xfId="0" applyNumberFormat="1" applyFont="1" applyFill="1" applyBorder="1" applyProtection="1"/>
    <xf numFmtId="10" fontId="4" fillId="4" borderId="7" xfId="0" applyNumberFormat="1" applyFont="1" applyFill="1" applyBorder="1" applyAlignment="1" applyProtection="1">
      <alignment horizontal="right"/>
    </xf>
    <xf numFmtId="10" fontId="4" fillId="4" borderId="8" xfId="0" applyNumberFormat="1" applyFont="1" applyFill="1" applyBorder="1" applyAlignment="1" applyProtection="1">
      <alignment horizontal="right"/>
    </xf>
    <xf numFmtId="3" fontId="4" fillId="5" borderId="15" xfId="0" applyNumberFormat="1" applyFont="1" applyFill="1" applyBorder="1" applyAlignment="1" applyProtection="1">
      <protection locked="0"/>
    </xf>
    <xf numFmtId="3" fontId="4" fillId="5" borderId="24" xfId="0" applyNumberFormat="1" applyFont="1" applyFill="1" applyBorder="1" applyAlignment="1" applyProtection="1">
      <protection locked="0"/>
    </xf>
    <xf numFmtId="3" fontId="16" fillId="5" borderId="15" xfId="0" applyNumberFormat="1" applyFont="1" applyFill="1" applyBorder="1" applyAlignment="1" applyProtection="1">
      <protection locked="0"/>
    </xf>
    <xf numFmtId="0" fontId="1" fillId="3" borderId="26" xfId="0" applyFont="1" applyFill="1" applyBorder="1" applyAlignment="1" applyProtection="1">
      <alignment horizontal="center" wrapText="1"/>
    </xf>
    <xf numFmtId="0" fontId="2" fillId="3" borderId="26" xfId="0" applyFont="1" applyFill="1" applyBorder="1" applyAlignment="1" applyProtection="1">
      <alignment wrapText="1"/>
    </xf>
    <xf numFmtId="0" fontId="1" fillId="3" borderId="26" xfId="0" applyFont="1" applyFill="1" applyBorder="1" applyAlignment="1" applyProtection="1">
      <alignment horizontal="left" wrapText="1"/>
    </xf>
    <xf numFmtId="0" fontId="0" fillId="0" borderId="0" xfId="0" applyFill="1" applyBorder="1"/>
    <xf numFmtId="0" fontId="3" fillId="0" borderId="0" xfId="0" applyFont="1" applyBorder="1"/>
    <xf numFmtId="0" fontId="15" fillId="0" borderId="0" xfId="0" applyFont="1" applyBorder="1"/>
    <xf numFmtId="0" fontId="9" fillId="0" borderId="0" xfId="0" applyFont="1" applyAlignment="1"/>
    <xf numFmtId="0" fontId="0" fillId="8" borderId="0" xfId="0" applyFill="1"/>
    <xf numFmtId="0" fontId="0" fillId="8" borderId="0" xfId="0" applyFill="1" applyBorder="1"/>
    <xf numFmtId="0" fontId="15" fillId="8" borderId="0" xfId="0" applyFont="1" applyFill="1" applyBorder="1"/>
    <xf numFmtId="0" fontId="15" fillId="8" borderId="0" xfId="0" applyFont="1" applyFill="1"/>
    <xf numFmtId="0" fontId="3" fillId="8" borderId="0" xfId="0" applyFont="1" applyFill="1" applyAlignment="1">
      <alignment wrapText="1"/>
    </xf>
    <xf numFmtId="3" fontId="4" fillId="4" borderId="33" xfId="0" applyNumberFormat="1" applyFont="1" applyFill="1" applyBorder="1" applyProtection="1"/>
    <xf numFmtId="3" fontId="6" fillId="6" borderId="34" xfId="0" applyNumberFormat="1" applyFont="1" applyFill="1" applyBorder="1" applyProtection="1"/>
    <xf numFmtId="0" fontId="1" fillId="0" borderId="0" xfId="0" applyFont="1" applyBorder="1"/>
    <xf numFmtId="0" fontId="4" fillId="5" borderId="14" xfId="0" applyFont="1" applyFill="1" applyBorder="1" applyAlignment="1" applyProtection="1"/>
    <xf numFmtId="3" fontId="4" fillId="4" borderId="15" xfId="0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wrapText="1"/>
    </xf>
    <xf numFmtId="0" fontId="10" fillId="0" borderId="0" xfId="0" applyFont="1" applyAlignment="1" applyProtection="1"/>
    <xf numFmtId="3" fontId="6" fillId="4" borderId="15" xfId="0" applyNumberFormat="1" applyFont="1" applyFill="1" applyBorder="1" applyAlignment="1" applyProtection="1">
      <protection locked="0"/>
    </xf>
    <xf numFmtId="3" fontId="6" fillId="4" borderId="16" xfId="0" applyNumberFormat="1" applyFont="1" applyFill="1" applyBorder="1" applyProtection="1"/>
    <xf numFmtId="3" fontId="6" fillId="4" borderId="24" xfId="0" applyNumberFormat="1" applyFont="1" applyFill="1" applyBorder="1" applyAlignment="1" applyProtection="1">
      <protection locked="0"/>
    </xf>
    <xf numFmtId="3" fontId="4" fillId="4" borderId="37" xfId="0" applyNumberFormat="1" applyFont="1" applyFill="1" applyBorder="1" applyProtection="1">
      <protection locked="0"/>
    </xf>
    <xf numFmtId="3" fontId="6" fillId="4" borderId="35" xfId="0" applyNumberFormat="1" applyFont="1" applyFill="1" applyBorder="1" applyProtection="1">
      <protection locked="0"/>
    </xf>
    <xf numFmtId="3" fontId="6" fillId="4" borderId="38" xfId="0" applyNumberFormat="1" applyFont="1" applyFill="1" applyBorder="1" applyProtection="1">
      <protection locked="0"/>
    </xf>
    <xf numFmtId="0" fontId="4" fillId="5" borderId="28" xfId="0" applyFont="1" applyFill="1" applyBorder="1" applyAlignment="1" applyProtection="1"/>
    <xf numFmtId="0" fontId="4" fillId="5" borderId="29" xfId="0" applyFont="1" applyFill="1" applyBorder="1" applyAlignment="1" applyProtection="1"/>
    <xf numFmtId="0" fontId="6" fillId="2" borderId="24" xfId="0" applyFont="1" applyFill="1" applyBorder="1" applyAlignment="1" applyProtection="1">
      <alignment vertical="center"/>
    </xf>
    <xf numFmtId="3" fontId="6" fillId="3" borderId="24" xfId="0" applyNumberFormat="1" applyFont="1" applyFill="1" applyBorder="1" applyAlignment="1" applyProtection="1">
      <alignment vertical="center"/>
    </xf>
    <xf numFmtId="3" fontId="6" fillId="4" borderId="25" xfId="0" applyNumberFormat="1" applyFont="1" applyFill="1" applyBorder="1" applyAlignment="1" applyProtection="1">
      <alignment vertical="center"/>
    </xf>
    <xf numFmtId="9" fontId="1" fillId="5" borderId="32" xfId="1" applyNumberFormat="1" applyFont="1" applyFill="1" applyBorder="1" applyAlignment="1" applyProtection="1">
      <protection locked="0"/>
    </xf>
    <xf numFmtId="3" fontId="4" fillId="5" borderId="23" xfId="0" applyNumberFormat="1" applyFont="1" applyFill="1" applyBorder="1" applyAlignment="1" applyProtection="1"/>
    <xf numFmtId="3" fontId="8" fillId="0" borderId="6" xfId="0" applyNumberFormat="1" applyFont="1" applyFill="1" applyBorder="1"/>
    <xf numFmtId="3" fontId="8" fillId="0" borderId="13" xfId="0" applyNumberFormat="1" applyFont="1" applyFill="1" applyBorder="1"/>
    <xf numFmtId="3" fontId="11" fillId="0" borderId="20" xfId="0" applyNumberFormat="1" applyFont="1" applyBorder="1"/>
    <xf numFmtId="0" fontId="7" fillId="4" borderId="22" xfId="0" applyFont="1" applyFill="1" applyBorder="1" applyAlignment="1" applyProtection="1"/>
    <xf numFmtId="3" fontId="4" fillId="4" borderId="16" xfId="0" applyNumberFormat="1" applyFont="1" applyFill="1" applyBorder="1" applyAlignment="1" applyProtection="1">
      <protection locked="0"/>
    </xf>
    <xf numFmtId="0" fontId="10" fillId="3" borderId="26" xfId="0" applyFont="1" applyFill="1" applyBorder="1" applyAlignment="1" applyProtection="1">
      <alignment horizontal="center" wrapText="1"/>
    </xf>
    <xf numFmtId="0" fontId="19" fillId="6" borderId="7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6" fillId="4" borderId="14" xfId="0" applyFont="1" applyFill="1" applyBorder="1" applyAlignment="1" applyProtection="1">
      <alignment wrapText="1"/>
    </xf>
    <xf numFmtId="4" fontId="6" fillId="4" borderId="14" xfId="0" applyNumberFormat="1" applyFont="1" applyFill="1" applyBorder="1" applyAlignment="1" applyProtection="1">
      <alignment horizontal="left" vertical="top" wrapText="1"/>
    </xf>
    <xf numFmtId="0" fontId="4" fillId="4" borderId="15" xfId="0" applyFont="1" applyFill="1" applyBorder="1" applyAlignment="1" applyProtection="1"/>
    <xf numFmtId="0" fontId="6" fillId="8" borderId="39" xfId="0" applyFont="1" applyFill="1" applyBorder="1" applyAlignment="1" applyProtection="1">
      <alignment vertical="center"/>
    </xf>
    <xf numFmtId="0" fontId="4" fillId="8" borderId="29" xfId="0" applyFont="1" applyFill="1" applyBorder="1" applyAlignment="1" applyProtection="1"/>
    <xf numFmtId="3" fontId="4" fillId="8" borderId="15" xfId="0" applyNumberFormat="1" applyFont="1" applyFill="1" applyBorder="1" applyAlignment="1" applyProtection="1">
      <protection locked="0"/>
    </xf>
    <xf numFmtId="3" fontId="4" fillId="8" borderId="16" xfId="0" applyNumberFormat="1" applyFont="1" applyFill="1" applyBorder="1" applyProtection="1"/>
    <xf numFmtId="0" fontId="10" fillId="3" borderId="6" xfId="0" applyFont="1" applyFill="1" applyBorder="1" applyAlignment="1" applyProtection="1">
      <alignment horizontal="center" wrapText="1"/>
    </xf>
    <xf numFmtId="0" fontId="6" fillId="4" borderId="0" xfId="0" applyFont="1" applyFill="1" applyBorder="1" applyAlignment="1" applyProtection="1">
      <alignment vertical="center"/>
    </xf>
    <xf numFmtId="0" fontId="6" fillId="8" borderId="0" xfId="0" applyFont="1" applyFill="1" applyBorder="1" applyAlignment="1" applyProtection="1">
      <alignment vertical="center"/>
    </xf>
    <xf numFmtId="0" fontId="4" fillId="5" borderId="37" xfId="0" applyFont="1" applyFill="1" applyBorder="1" applyAlignment="1" applyProtection="1"/>
    <xf numFmtId="0" fontId="4" fillId="5" borderId="50" xfId="0" applyFont="1" applyFill="1" applyBorder="1" applyAlignment="1" applyProtection="1">
      <alignment horizontal="left" wrapText="1"/>
      <protection locked="0"/>
    </xf>
    <xf numFmtId="0" fontId="7" fillId="4" borderId="23" xfId="0" applyFont="1" applyFill="1" applyBorder="1" applyAlignment="1" applyProtection="1"/>
    <xf numFmtId="0" fontId="1" fillId="6" borderId="13" xfId="0" applyFont="1" applyFill="1" applyBorder="1"/>
    <xf numFmtId="0" fontId="4" fillId="5" borderId="14" xfId="0" applyFont="1" applyFill="1" applyBorder="1" applyAlignment="1" applyProtection="1">
      <alignment vertical="top" wrapText="1"/>
    </xf>
    <xf numFmtId="0" fontId="6" fillId="4" borderId="39" xfId="0" applyFont="1" applyFill="1" applyBorder="1" applyAlignment="1" applyProtection="1">
      <alignment vertical="center" wrapText="1"/>
    </xf>
    <xf numFmtId="0" fontId="6" fillId="8" borderId="28" xfId="0" applyFont="1" applyFill="1" applyBorder="1" applyAlignment="1" applyProtection="1">
      <alignment wrapText="1"/>
    </xf>
    <xf numFmtId="0" fontId="6" fillId="8" borderId="37" xfId="0" applyFont="1" applyFill="1" applyBorder="1" applyAlignment="1" applyProtection="1">
      <alignment wrapText="1"/>
    </xf>
    <xf numFmtId="0" fontId="6" fillId="8" borderId="29" xfId="0" applyFont="1" applyFill="1" applyBorder="1" applyAlignment="1" applyProtection="1">
      <alignment wrapText="1"/>
    </xf>
    <xf numFmtId="3" fontId="4" fillId="8" borderId="24" xfId="0" applyNumberFormat="1" applyFont="1" applyFill="1" applyBorder="1" applyAlignment="1" applyProtection="1">
      <protection locked="0"/>
    </xf>
    <xf numFmtId="0" fontId="4" fillId="8" borderId="28" xfId="0" applyFont="1" applyFill="1" applyBorder="1" applyAlignment="1" applyProtection="1">
      <alignment horizontal="left"/>
    </xf>
    <xf numFmtId="0" fontId="4" fillId="8" borderId="37" xfId="0" applyFont="1" applyFill="1" applyBorder="1" applyAlignment="1" applyProtection="1">
      <alignment horizontal="left"/>
    </xf>
    <xf numFmtId="0" fontId="4" fillId="8" borderId="29" xfId="0" applyFont="1" applyFill="1" applyBorder="1" applyAlignment="1" applyProtection="1">
      <alignment horizontal="left"/>
    </xf>
    <xf numFmtId="0" fontId="6" fillId="8" borderId="28" xfId="0" applyFont="1" applyFill="1" applyBorder="1" applyAlignment="1" applyProtection="1">
      <alignment horizontal="left"/>
    </xf>
    <xf numFmtId="0" fontId="6" fillId="8" borderId="37" xfId="0" applyFont="1" applyFill="1" applyBorder="1" applyAlignment="1" applyProtection="1">
      <alignment horizontal="left"/>
    </xf>
    <xf numFmtId="0" fontId="6" fillId="8" borderId="29" xfId="0" applyFont="1" applyFill="1" applyBorder="1" applyAlignment="1" applyProtection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19" fillId="5" borderId="7" xfId="0" applyFont="1" applyFill="1" applyBorder="1" applyAlignment="1" applyProtection="1">
      <alignment horizontal="center" vertical="center" wrapText="1"/>
    </xf>
    <xf numFmtId="3" fontId="4" fillId="4" borderId="23" xfId="0" applyNumberFormat="1" applyFont="1" applyFill="1" applyBorder="1" applyAlignment="1" applyProtection="1"/>
    <xf numFmtId="3" fontId="6" fillId="0" borderId="23" xfId="0" applyNumberFormat="1" applyFont="1" applyFill="1" applyBorder="1" applyAlignment="1" applyProtection="1">
      <protection locked="0"/>
    </xf>
    <xf numFmtId="3" fontId="6" fillId="0" borderId="53" xfId="0" applyNumberFormat="1" applyFont="1" applyFill="1" applyBorder="1" applyAlignment="1" applyProtection="1">
      <protection locked="0"/>
    </xf>
    <xf numFmtId="0" fontId="15" fillId="0" borderId="0" xfId="0" applyFont="1" applyFill="1"/>
    <xf numFmtId="0" fontId="20" fillId="5" borderId="14" xfId="0" applyFont="1" applyFill="1" applyBorder="1" applyAlignment="1" applyProtection="1">
      <alignment horizontal="left" wrapText="1"/>
      <protection locked="0"/>
    </xf>
    <xf numFmtId="0" fontId="4" fillId="5" borderId="28" xfId="0" applyFont="1" applyFill="1" applyBorder="1" applyAlignment="1" applyProtection="1"/>
    <xf numFmtId="0" fontId="4" fillId="5" borderId="37" xfId="0" applyFont="1" applyFill="1" applyBorder="1" applyAlignment="1" applyProtection="1"/>
    <xf numFmtId="0" fontId="4" fillId="5" borderId="29" xfId="0" applyFont="1" applyFill="1" applyBorder="1" applyAlignment="1" applyProtection="1"/>
    <xf numFmtId="0" fontId="7" fillId="4" borderId="6" xfId="0" applyFont="1" applyFill="1" applyBorder="1" applyAlignment="1">
      <alignment wrapText="1"/>
    </xf>
    <xf numFmtId="3" fontId="4" fillId="6" borderId="37" xfId="0" applyNumberFormat="1" applyFont="1" applyFill="1" applyBorder="1" applyProtection="1">
      <protection locked="0"/>
    </xf>
    <xf numFmtId="3" fontId="4" fillId="6" borderId="33" xfId="0" applyNumberFormat="1" applyFont="1" applyFill="1" applyBorder="1" applyProtection="1"/>
    <xf numFmtId="0" fontId="6" fillId="4" borderId="44" xfId="0" applyFont="1" applyFill="1" applyBorder="1" applyAlignment="1" applyProtection="1">
      <alignment horizontal="left" wrapText="1"/>
      <protection locked="0"/>
    </xf>
    <xf numFmtId="0" fontId="6" fillId="4" borderId="35" xfId="0" applyFont="1" applyFill="1" applyBorder="1" applyAlignment="1" applyProtection="1">
      <alignment horizontal="left" wrapText="1"/>
      <protection locked="0"/>
    </xf>
    <xf numFmtId="0" fontId="0" fillId="0" borderId="35" xfId="0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7" fillId="4" borderId="13" xfId="0" applyFont="1" applyFill="1" applyBorder="1" applyAlignment="1">
      <alignment wrapText="1"/>
    </xf>
    <xf numFmtId="0" fontId="0" fillId="0" borderId="31" xfId="0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9" xfId="0" applyFont="1" applyBorder="1" applyAlignment="1" applyProtection="1"/>
    <xf numFmtId="0" fontId="17" fillId="5" borderId="27" xfId="0" applyFont="1" applyFill="1" applyBorder="1" applyAlignment="1" applyProtection="1">
      <alignment horizontal="left" wrapText="1"/>
    </xf>
    <xf numFmtId="0" fontId="17" fillId="5" borderId="47" xfId="0" applyFont="1" applyFill="1" applyBorder="1" applyAlignment="1" applyProtection="1">
      <alignment horizontal="left" wrapText="1"/>
    </xf>
    <xf numFmtId="0" fontId="17" fillId="5" borderId="42" xfId="0" applyFont="1" applyFill="1" applyBorder="1" applyAlignment="1" applyProtection="1">
      <alignment horizontal="left" wrapText="1"/>
    </xf>
    <xf numFmtId="0" fontId="6" fillId="0" borderId="13" xfId="0" applyFont="1" applyFill="1" applyBorder="1" applyAlignment="1" applyProtection="1"/>
    <xf numFmtId="0" fontId="6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vertical="center"/>
    </xf>
    <xf numFmtId="0" fontId="6" fillId="2" borderId="21" xfId="0" applyFont="1" applyFill="1" applyBorder="1" applyAlignment="1" applyProtection="1">
      <alignment vertical="center"/>
    </xf>
    <xf numFmtId="0" fontId="19" fillId="2" borderId="6" xfId="0" applyFont="1" applyFill="1" applyBorder="1" applyAlignment="1" applyProtection="1">
      <alignment vertical="center" wrapText="1"/>
    </xf>
    <xf numFmtId="0" fontId="19" fillId="2" borderId="13" xfId="0" applyFont="1" applyFill="1" applyBorder="1" applyAlignment="1" applyProtection="1">
      <alignment vertical="center" wrapText="1"/>
    </xf>
    <xf numFmtId="0" fontId="19" fillId="2" borderId="31" xfId="0" applyFont="1" applyFill="1" applyBorder="1" applyAlignment="1" applyProtection="1">
      <alignment vertical="center" wrapText="1"/>
    </xf>
    <xf numFmtId="0" fontId="10" fillId="2" borderId="18" xfId="0" applyFont="1" applyFill="1" applyBorder="1" applyAlignment="1" applyProtection="1">
      <alignment vertical="center" wrapText="1"/>
    </xf>
    <xf numFmtId="0" fontId="10" fillId="2" borderId="49" xfId="0" applyFont="1" applyFill="1" applyBorder="1" applyAlignment="1" applyProtection="1">
      <alignment vertical="center" wrapText="1"/>
    </xf>
    <xf numFmtId="0" fontId="10" fillId="2" borderId="19" xfId="0" applyFont="1" applyFill="1" applyBorder="1" applyAlignment="1" applyProtection="1">
      <alignment vertical="center" wrapText="1"/>
    </xf>
    <xf numFmtId="0" fontId="6" fillId="4" borderId="28" xfId="0" applyFont="1" applyFill="1" applyBorder="1" applyAlignment="1" applyProtection="1">
      <alignment horizontal="left"/>
    </xf>
    <xf numFmtId="0" fontId="6" fillId="4" borderId="37" xfId="0" applyFont="1" applyFill="1" applyBorder="1" applyAlignment="1" applyProtection="1">
      <alignment horizontal="left"/>
    </xf>
    <xf numFmtId="0" fontId="6" fillId="4" borderId="29" xfId="0" applyFont="1" applyFill="1" applyBorder="1" applyAlignment="1" applyProtection="1">
      <alignment horizontal="left"/>
    </xf>
    <xf numFmtId="0" fontId="19" fillId="6" borderId="6" xfId="0" applyFont="1" applyFill="1" applyBorder="1" applyAlignment="1" applyProtection="1">
      <alignment vertical="center" wrapText="1"/>
    </xf>
    <xf numFmtId="0" fontId="19" fillId="6" borderId="13" xfId="0" applyFont="1" applyFill="1" applyBorder="1" applyAlignment="1" applyProtection="1">
      <alignment vertical="center" wrapText="1"/>
    </xf>
    <xf numFmtId="0" fontId="19" fillId="6" borderId="31" xfId="0" applyFont="1" applyFill="1" applyBorder="1" applyAlignment="1" applyProtection="1">
      <alignment vertical="center" wrapText="1"/>
    </xf>
    <xf numFmtId="0" fontId="5" fillId="0" borderId="0" xfId="0" applyFont="1" applyAlignment="1" applyProtection="1"/>
    <xf numFmtId="0" fontId="0" fillId="0" borderId="0" xfId="0" applyAlignment="1"/>
    <xf numFmtId="1" fontId="7" fillId="7" borderId="6" xfId="0" applyNumberFormat="1" applyFont="1" applyFill="1" applyBorder="1" applyAlignment="1" applyProtection="1">
      <alignment horizontal="center" wrapText="1"/>
    </xf>
    <xf numFmtId="1" fontId="7" fillId="7" borderId="20" xfId="0" applyNumberFormat="1" applyFont="1" applyFill="1" applyBorder="1" applyAlignment="1" applyProtection="1">
      <alignment horizontal="center" wrapText="1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7" fillId="5" borderId="6" xfId="0" applyFont="1" applyFill="1" applyBorder="1" applyAlignment="1" applyProtection="1">
      <alignment horizontal="center" wrapText="1"/>
      <protection locked="0"/>
    </xf>
    <xf numFmtId="0" fontId="7" fillId="5" borderId="20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/>
    <xf numFmtId="0" fontId="6" fillId="2" borderId="46" xfId="0" applyFont="1" applyFill="1" applyBorder="1" applyAlignment="1" applyProtection="1"/>
    <xf numFmtId="0" fontId="4" fillId="2" borderId="4" xfId="0" applyFont="1" applyFill="1" applyBorder="1" applyAlignment="1"/>
    <xf numFmtId="0" fontId="4" fillId="2" borderId="5" xfId="0" applyFont="1" applyFill="1" applyBorder="1" applyAlignment="1"/>
    <xf numFmtId="0" fontId="4" fillId="5" borderId="28" xfId="0" applyFont="1" applyFill="1" applyBorder="1" applyAlignment="1" applyProtection="1"/>
    <xf numFmtId="0" fontId="4" fillId="5" borderId="37" xfId="0" applyFont="1" applyFill="1" applyBorder="1" applyAlignment="1" applyProtection="1"/>
    <xf numFmtId="0" fontId="4" fillId="5" borderId="29" xfId="0" applyFont="1" applyFill="1" applyBorder="1" applyAlignment="1" applyProtection="1"/>
    <xf numFmtId="3" fontId="6" fillId="9" borderId="36" xfId="0" applyNumberFormat="1" applyFont="1" applyFill="1" applyBorder="1" applyAlignment="1" applyProtection="1">
      <alignment horizontal="center" wrapText="1"/>
      <protection locked="0"/>
    </xf>
    <xf numFmtId="3" fontId="6" fillId="9" borderId="37" xfId="0" applyNumberFormat="1" applyFont="1" applyFill="1" applyBorder="1" applyAlignment="1" applyProtection="1">
      <alignment horizontal="center" wrapText="1"/>
      <protection locked="0"/>
    </xf>
    <xf numFmtId="3" fontId="6" fillId="9" borderId="33" xfId="0" applyNumberFormat="1" applyFont="1" applyFill="1" applyBorder="1" applyAlignment="1" applyProtection="1">
      <alignment horizontal="center" wrapText="1"/>
      <protection locked="0"/>
    </xf>
    <xf numFmtId="0" fontId="4" fillId="5" borderId="28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0" fontId="4" fillId="5" borderId="29" xfId="0" applyFont="1" applyFill="1" applyBorder="1" applyAlignment="1" applyProtection="1">
      <alignment horizontal="left"/>
    </xf>
    <xf numFmtId="0" fontId="6" fillId="4" borderId="28" xfId="0" applyFont="1" applyFill="1" applyBorder="1" applyAlignment="1" applyProtection="1">
      <alignment wrapText="1"/>
    </xf>
    <xf numFmtId="0" fontId="6" fillId="4" borderId="37" xfId="0" applyFont="1" applyFill="1" applyBorder="1" applyAlignment="1" applyProtection="1">
      <alignment wrapText="1"/>
    </xf>
    <xf numFmtId="0" fontId="6" fillId="4" borderId="29" xfId="0" applyFont="1" applyFill="1" applyBorder="1" applyAlignment="1" applyProtection="1">
      <alignment wrapText="1"/>
    </xf>
    <xf numFmtId="0" fontId="6" fillId="5" borderId="30" xfId="0" applyFont="1" applyFill="1" applyBorder="1" applyAlignment="1">
      <alignment horizontal="center" wrapText="1"/>
    </xf>
    <xf numFmtId="0" fontId="6" fillId="5" borderId="45" xfId="0" applyFont="1" applyFill="1" applyBorder="1" applyAlignment="1">
      <alignment horizontal="center" wrapText="1"/>
    </xf>
    <xf numFmtId="0" fontId="6" fillId="5" borderId="43" xfId="0" applyFont="1" applyFill="1" applyBorder="1" applyAlignment="1">
      <alignment horizontal="center" wrapText="1"/>
    </xf>
    <xf numFmtId="0" fontId="19" fillId="5" borderId="39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19" fillId="2" borderId="6" xfId="0" applyFont="1" applyFill="1" applyBorder="1" applyAlignment="1" applyProtection="1">
      <alignment vertical="center"/>
    </xf>
    <xf numFmtId="0" fontId="19" fillId="2" borderId="13" xfId="0" applyFont="1" applyFill="1" applyBorder="1" applyAlignment="1" applyProtection="1">
      <alignment vertical="center"/>
    </xf>
    <xf numFmtId="0" fontId="19" fillId="2" borderId="20" xfId="0" applyFont="1" applyFill="1" applyBorder="1" applyAlignment="1" applyProtection="1">
      <alignment vertical="center"/>
    </xf>
    <xf numFmtId="0" fontId="12" fillId="0" borderId="13" xfId="0" applyFont="1" applyFill="1" applyBorder="1" applyAlignment="1" applyProtection="1"/>
    <xf numFmtId="0" fontId="12" fillId="0" borderId="20" xfId="0" applyFont="1" applyFill="1" applyBorder="1" applyAlignment="1" applyProtection="1"/>
    <xf numFmtId="0" fontId="6" fillId="5" borderId="40" xfId="0" applyFont="1" applyFill="1" applyBorder="1" applyAlignment="1" applyProtection="1">
      <alignment horizontal="left" wrapText="1"/>
    </xf>
    <xf numFmtId="0" fontId="6" fillId="5" borderId="48" xfId="0" applyFont="1" applyFill="1" applyBorder="1" applyAlignment="1" applyProtection="1">
      <alignment horizontal="left" wrapText="1"/>
    </xf>
    <xf numFmtId="0" fontId="6" fillId="5" borderId="41" xfId="0" applyFont="1" applyFill="1" applyBorder="1" applyAlignment="1" applyProtection="1">
      <alignment horizontal="left" wrapText="1"/>
    </xf>
    <xf numFmtId="0" fontId="11" fillId="0" borderId="10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0" fontId="4" fillId="5" borderId="36" xfId="0" applyFont="1" applyFill="1" applyBorder="1" applyAlignment="1" applyProtection="1">
      <alignment horizontal="center" wrapText="1"/>
    </xf>
    <xf numFmtId="0" fontId="4" fillId="5" borderId="29" xfId="0" applyFont="1" applyFill="1" applyBorder="1" applyAlignment="1" applyProtection="1">
      <alignment horizontal="center" wrapText="1"/>
    </xf>
    <xf numFmtId="0" fontId="4" fillId="5" borderId="53" xfId="0" applyFont="1" applyFill="1" applyBorder="1" applyAlignment="1" applyProtection="1">
      <alignment horizontal="center" wrapText="1"/>
    </xf>
    <xf numFmtId="0" fontId="4" fillId="5" borderId="23" xfId="0" applyFont="1" applyFill="1" applyBorder="1" applyAlignment="1" applyProtection="1">
      <alignment horizontal="center" wrapText="1"/>
    </xf>
    <xf numFmtId="4" fontId="6" fillId="4" borderId="36" xfId="0" applyNumberFormat="1" applyFont="1" applyFill="1" applyBorder="1" applyAlignment="1" applyProtection="1">
      <alignment horizontal="center" vertical="top" wrapText="1"/>
    </xf>
    <xf numFmtId="4" fontId="6" fillId="4" borderId="29" xfId="0" applyNumberFormat="1" applyFont="1" applyFill="1" applyBorder="1" applyAlignment="1" applyProtection="1">
      <alignment horizontal="center" vertical="top" wrapText="1"/>
    </xf>
    <xf numFmtId="0" fontId="4" fillId="4" borderId="51" xfId="0" applyFont="1" applyFill="1" applyBorder="1" applyAlignment="1" applyProtection="1">
      <alignment horizontal="center" wrapText="1"/>
    </xf>
    <xf numFmtId="0" fontId="4" fillId="4" borderId="52" xfId="0" applyFont="1" applyFill="1" applyBorder="1" applyAlignment="1" applyProtection="1">
      <alignment horizontal="center" wrapText="1"/>
    </xf>
    <xf numFmtId="0" fontId="4" fillId="5" borderId="36" xfId="0" quotePrefix="1" applyFont="1" applyFill="1" applyBorder="1" applyAlignment="1" applyProtection="1">
      <alignment horizontal="center"/>
    </xf>
    <xf numFmtId="0" fontId="4" fillId="5" borderId="29" xfId="0" applyFont="1" applyFill="1" applyBorder="1" applyAlignment="1" applyProtection="1">
      <alignment horizontal="center"/>
    </xf>
    <xf numFmtId="0" fontId="4" fillId="5" borderId="36" xfId="0" applyFont="1" applyFill="1" applyBorder="1" applyAlignment="1" applyProtection="1">
      <alignment horizontal="center"/>
    </xf>
    <xf numFmtId="10" fontId="4" fillId="5" borderId="36" xfId="0" applyNumberFormat="1" applyFont="1" applyFill="1" applyBorder="1" applyAlignment="1" applyProtection="1">
      <alignment horizontal="center" wrapText="1"/>
    </xf>
    <xf numFmtId="10" fontId="4" fillId="5" borderId="29" xfId="0" applyNumberFormat="1" applyFont="1" applyFill="1" applyBorder="1" applyAlignment="1" applyProtection="1">
      <alignment horizontal="center" wrapText="1"/>
    </xf>
    <xf numFmtId="9" fontId="4" fillId="5" borderId="53" xfId="0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0</xdr:row>
      <xdr:rowOff>89653</xdr:rowOff>
    </xdr:from>
    <xdr:to>
      <xdr:col>6</xdr:col>
      <xdr:colOff>781051</xdr:colOff>
      <xdr:row>1</xdr:row>
      <xdr:rowOff>337693</xdr:rowOff>
    </xdr:to>
    <xdr:pic>
      <xdr:nvPicPr>
        <xdr:cNvPr id="8" name="Bild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15176" y="89653"/>
          <a:ext cx="1952625" cy="54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47626</xdr:colOff>
      <xdr:row>0</xdr:row>
      <xdr:rowOff>89653</xdr:rowOff>
    </xdr:from>
    <xdr:to>
      <xdr:col>6</xdr:col>
      <xdr:colOff>781051</xdr:colOff>
      <xdr:row>1</xdr:row>
      <xdr:rowOff>337693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2FB121F0-3CA7-48CF-93C6-9EA457B5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115176" y="89653"/>
          <a:ext cx="1952625" cy="54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8"/>
  <sheetViews>
    <sheetView showGridLines="0" showZeros="0" tabSelected="1" topLeftCell="A56" zoomScaleNormal="100" workbookViewId="0">
      <selection activeCell="F51" sqref="F51"/>
    </sheetView>
  </sheetViews>
  <sheetFormatPr defaultRowHeight="12.75" x14ac:dyDescent="0.2"/>
  <cols>
    <col min="1" max="1" width="28.5703125" customWidth="1"/>
    <col min="2" max="2" width="19.7109375" customWidth="1"/>
    <col min="3" max="3" width="22.42578125" customWidth="1"/>
    <col min="4" max="4" width="17" customWidth="1"/>
    <col min="5" max="6" width="18.28515625" customWidth="1"/>
    <col min="7" max="7" width="16.28515625" customWidth="1"/>
    <col min="8" max="8" width="19" customWidth="1"/>
    <col min="9" max="9" width="11.7109375" customWidth="1"/>
    <col min="10" max="10" width="9" customWidth="1"/>
    <col min="11" max="11" width="10" customWidth="1"/>
    <col min="12" max="12" width="9.7109375" customWidth="1"/>
    <col min="13" max="13" width="15.140625" customWidth="1"/>
    <col min="14" max="14" width="10.42578125" customWidth="1"/>
    <col min="15" max="15" width="10.7109375" bestFit="1" customWidth="1"/>
  </cols>
  <sheetData>
    <row r="1" spans="1:19" ht="23.25" customHeight="1" thickBot="1" x14ac:dyDescent="0.4">
      <c r="A1" s="48" t="s">
        <v>7</v>
      </c>
      <c r="B1" s="48"/>
      <c r="C1" s="36"/>
      <c r="D1" s="36"/>
      <c r="E1" s="36"/>
      <c r="F1" s="36"/>
      <c r="G1" s="36"/>
    </row>
    <row r="2" spans="1:19" ht="27.75" customHeight="1" thickBot="1" x14ac:dyDescent="0.3">
      <c r="A2" s="164" t="s">
        <v>8</v>
      </c>
      <c r="B2" s="165"/>
      <c r="C2" s="166"/>
      <c r="D2" s="167" t="s">
        <v>9</v>
      </c>
      <c r="E2" s="168"/>
    </row>
    <row r="3" spans="1:19" ht="7.5" customHeight="1" x14ac:dyDescent="0.2"/>
    <row r="4" spans="1:19" ht="53.25" hidden="1" customHeight="1" x14ac:dyDescent="0.2">
      <c r="A4" s="140"/>
      <c r="B4" s="140"/>
      <c r="C4" s="141"/>
      <c r="D4" s="141"/>
      <c r="E4" s="141"/>
      <c r="F4" s="141"/>
      <c r="G4" s="141"/>
    </row>
    <row r="5" spans="1:19" ht="12" customHeight="1" x14ac:dyDescent="0.2">
      <c r="A5" s="148"/>
      <c r="B5" s="149"/>
      <c r="C5" s="150"/>
      <c r="D5" s="150"/>
      <c r="E5" s="150"/>
      <c r="F5" s="150"/>
      <c r="G5" s="151"/>
    </row>
    <row r="6" spans="1:19" ht="33" customHeight="1" x14ac:dyDescent="0.25">
      <c r="A6" s="67" t="s">
        <v>10</v>
      </c>
      <c r="B6" s="79"/>
      <c r="C6" s="146"/>
      <c r="D6" s="147"/>
      <c r="E6" s="31" t="s">
        <v>5</v>
      </c>
      <c r="F6" s="144"/>
      <c r="G6" s="145"/>
      <c r="L6" s="17"/>
      <c r="M6" s="17"/>
      <c r="N6" s="17"/>
    </row>
    <row r="7" spans="1:19" ht="25.9" customHeight="1" x14ac:dyDescent="0.2">
      <c r="A7" s="32" t="s">
        <v>11</v>
      </c>
      <c r="B7" s="32"/>
      <c r="C7" s="23"/>
      <c r="D7" s="23"/>
      <c r="E7" s="30" t="s">
        <v>12</v>
      </c>
      <c r="F7" s="142">
        <f>INT((+D7-C7)/30.4166666)</f>
        <v>0</v>
      </c>
      <c r="G7" s="143"/>
      <c r="L7" s="17"/>
      <c r="M7" s="17"/>
      <c r="N7" s="17"/>
    </row>
    <row r="8" spans="1:19" ht="21" customHeight="1" x14ac:dyDescent="0.2">
      <c r="A8" s="177"/>
      <c r="B8" s="178"/>
      <c r="C8" s="178"/>
      <c r="D8" s="178"/>
      <c r="E8" s="178"/>
      <c r="F8" s="178"/>
      <c r="G8" s="179"/>
      <c r="M8" s="17"/>
      <c r="N8" s="17"/>
    </row>
    <row r="9" spans="1:19" s="2" customFormat="1" ht="60" x14ac:dyDescent="0.25">
      <c r="A9" s="128" t="s">
        <v>13</v>
      </c>
      <c r="B9" s="129"/>
      <c r="C9" s="130"/>
      <c r="D9" s="100" t="s">
        <v>48</v>
      </c>
      <c r="E9" s="100" t="s">
        <v>15</v>
      </c>
      <c r="F9" s="100" t="s">
        <v>16</v>
      </c>
      <c r="G9" s="69" t="s">
        <v>14</v>
      </c>
      <c r="H9" s="1"/>
      <c r="I9" s="47"/>
      <c r="J9" s="47"/>
      <c r="K9" s="47"/>
      <c r="L9" s="5"/>
      <c r="M9" s="17"/>
      <c r="N9" s="17"/>
      <c r="O9"/>
      <c r="P9"/>
    </row>
    <row r="10" spans="1:19" ht="59.25" customHeight="1" x14ac:dyDescent="0.25">
      <c r="A10" s="72" t="s">
        <v>17</v>
      </c>
      <c r="B10" s="186" t="s">
        <v>58</v>
      </c>
      <c r="C10" s="187"/>
      <c r="D10" s="46"/>
      <c r="E10" s="46"/>
      <c r="F10" s="46"/>
      <c r="G10" s="66"/>
      <c r="I10" s="44"/>
      <c r="J10" s="5"/>
      <c r="K10" s="5"/>
      <c r="L10" s="5"/>
      <c r="M10" s="17"/>
      <c r="N10" s="17"/>
      <c r="Q10" s="2"/>
      <c r="R10" s="2"/>
      <c r="S10" s="2"/>
    </row>
    <row r="11" spans="1:19" ht="15.95" customHeight="1" x14ac:dyDescent="0.25">
      <c r="A11" s="45" t="s">
        <v>50</v>
      </c>
      <c r="B11" s="188">
        <v>0</v>
      </c>
      <c r="C11" s="189"/>
      <c r="D11" s="27">
        <v>0</v>
      </c>
      <c r="E11" s="27"/>
      <c r="F11" s="27"/>
      <c r="G11" s="7"/>
      <c r="I11" s="44"/>
      <c r="J11" s="5"/>
      <c r="K11" s="5"/>
      <c r="L11" s="5"/>
      <c r="M11" s="17"/>
      <c r="N11" s="17"/>
      <c r="Q11" s="2"/>
      <c r="R11" s="2"/>
      <c r="S11" s="2"/>
    </row>
    <row r="12" spans="1:19" ht="15.95" customHeight="1" x14ac:dyDescent="0.25">
      <c r="A12" s="45" t="s">
        <v>51</v>
      </c>
      <c r="B12" s="188"/>
      <c r="C12" s="189"/>
      <c r="D12" s="27"/>
      <c r="E12" s="27"/>
      <c r="F12" s="27"/>
      <c r="G12" s="7">
        <f t="shared" ref="G12:G18" si="0">SUM(D12:F12)</f>
        <v>0</v>
      </c>
      <c r="I12" s="44"/>
      <c r="J12" s="5"/>
      <c r="K12" s="5"/>
      <c r="L12" s="5"/>
      <c r="M12" s="17"/>
      <c r="N12" s="17"/>
      <c r="Q12" s="2"/>
      <c r="R12" s="2"/>
      <c r="S12" s="2"/>
    </row>
    <row r="13" spans="1:19" ht="15.95" customHeight="1" x14ac:dyDescent="0.25">
      <c r="A13" s="45" t="s">
        <v>52</v>
      </c>
      <c r="B13" s="190"/>
      <c r="C13" s="189"/>
      <c r="D13" s="27"/>
      <c r="E13" s="27"/>
      <c r="F13" s="27"/>
      <c r="G13" s="7">
        <f t="shared" si="0"/>
        <v>0</v>
      </c>
      <c r="I13" s="44"/>
      <c r="J13" s="5"/>
      <c r="K13" s="5"/>
      <c r="L13" s="5"/>
      <c r="M13" s="17"/>
      <c r="N13" s="17"/>
      <c r="Q13" s="2"/>
      <c r="R13" s="2"/>
      <c r="S13" s="2"/>
    </row>
    <row r="14" spans="1:19" ht="37.5" customHeight="1" x14ac:dyDescent="0.25">
      <c r="A14" s="73" t="s">
        <v>57</v>
      </c>
      <c r="B14" s="184"/>
      <c r="C14" s="185"/>
      <c r="D14" s="49">
        <f>SUM(D11:D13)</f>
        <v>0</v>
      </c>
      <c r="E14" s="49">
        <f>SUM(E11:E13)</f>
        <v>0</v>
      </c>
      <c r="F14" s="49">
        <f>SUM(F11:F13)</f>
        <v>0</v>
      </c>
      <c r="G14" s="50">
        <f t="shared" si="0"/>
        <v>0</v>
      </c>
      <c r="I14" s="44"/>
      <c r="J14" s="5"/>
      <c r="K14" s="5"/>
      <c r="L14" s="5"/>
      <c r="M14" s="17"/>
      <c r="N14" s="17"/>
      <c r="Q14" s="2"/>
      <c r="R14" s="2"/>
      <c r="S14" s="2"/>
    </row>
    <row r="15" spans="1:19" ht="37.5" customHeight="1" x14ac:dyDescent="0.25">
      <c r="A15" s="86" t="s">
        <v>18</v>
      </c>
      <c r="B15" s="180"/>
      <c r="C15" s="181"/>
      <c r="D15" s="27">
        <f>C15*D14</f>
        <v>0</v>
      </c>
      <c r="E15" s="27"/>
      <c r="F15" s="27"/>
      <c r="G15" s="7">
        <f t="shared" si="0"/>
        <v>0</v>
      </c>
      <c r="I15" s="44"/>
      <c r="J15" s="5"/>
      <c r="K15" s="5"/>
      <c r="L15" s="5"/>
      <c r="M15" s="17"/>
      <c r="N15" s="17"/>
      <c r="Q15" s="2"/>
      <c r="R15" s="2"/>
      <c r="S15" s="2"/>
    </row>
    <row r="16" spans="1:19" ht="37.5" customHeight="1" x14ac:dyDescent="0.25">
      <c r="A16" s="86" t="s">
        <v>18</v>
      </c>
      <c r="B16" s="180"/>
      <c r="C16" s="181"/>
      <c r="D16" s="27"/>
      <c r="E16" s="27">
        <f>C16*E14</f>
        <v>0</v>
      </c>
      <c r="F16" s="27"/>
      <c r="G16" s="7">
        <f t="shared" si="0"/>
        <v>0</v>
      </c>
      <c r="I16" s="44"/>
      <c r="J16" s="5"/>
      <c r="K16" s="5"/>
      <c r="L16" s="5"/>
      <c r="M16" s="17"/>
      <c r="N16" s="17"/>
      <c r="Q16" s="2"/>
      <c r="R16" s="2"/>
      <c r="S16" s="2"/>
    </row>
    <row r="17" spans="1:19" ht="37.5" customHeight="1" x14ac:dyDescent="0.25">
      <c r="A17" s="86" t="s">
        <v>18</v>
      </c>
      <c r="B17" s="182"/>
      <c r="C17" s="183"/>
      <c r="D17" s="27"/>
      <c r="E17" s="27"/>
      <c r="F17" s="27">
        <f>C17*F14</f>
        <v>0</v>
      </c>
      <c r="G17" s="7">
        <f t="shared" si="0"/>
        <v>0</v>
      </c>
      <c r="I17" s="44"/>
      <c r="J17" s="5"/>
      <c r="K17" s="5"/>
      <c r="L17" s="5"/>
      <c r="M17" s="17"/>
      <c r="N17" s="17"/>
      <c r="Q17" s="2"/>
      <c r="R17" s="2"/>
      <c r="S17" s="2"/>
    </row>
    <row r="18" spans="1:19" ht="47.25" customHeight="1" x14ac:dyDescent="0.25">
      <c r="A18" s="87" t="s">
        <v>56</v>
      </c>
      <c r="B18" s="80"/>
      <c r="C18" s="74"/>
      <c r="D18" s="49">
        <f>SUM(D14:D17)</f>
        <v>0</v>
      </c>
      <c r="E18" s="49"/>
      <c r="F18" s="49">
        <f t="shared" ref="F18" si="1">SUM(F14:F17)</f>
        <v>0</v>
      </c>
      <c r="G18" s="7">
        <f t="shared" si="0"/>
        <v>0</v>
      </c>
      <c r="I18" s="44"/>
      <c r="J18" s="5"/>
      <c r="K18" s="5"/>
      <c r="L18" s="5"/>
      <c r="M18" s="17"/>
      <c r="N18" s="17"/>
      <c r="Q18" s="2"/>
      <c r="R18" s="2"/>
      <c r="S18" s="2"/>
    </row>
    <row r="19" spans="1:19" ht="12.75" customHeight="1" x14ac:dyDescent="0.25">
      <c r="A19" s="75"/>
      <c r="B19" s="81"/>
      <c r="C19" s="76"/>
      <c r="D19" s="77"/>
      <c r="E19" s="77"/>
      <c r="F19" s="77"/>
      <c r="G19" s="78"/>
      <c r="I19" s="44"/>
      <c r="J19" s="5"/>
      <c r="K19" s="5"/>
      <c r="L19" s="5"/>
      <c r="M19" s="17"/>
      <c r="N19" s="17"/>
      <c r="Q19" s="2"/>
      <c r="R19" s="2"/>
      <c r="S19" s="2"/>
    </row>
    <row r="20" spans="1:19" ht="66.75" customHeight="1" x14ac:dyDescent="0.25">
      <c r="A20" s="128" t="s">
        <v>54</v>
      </c>
      <c r="B20" s="129"/>
      <c r="C20" s="130"/>
      <c r="D20" s="155" t="s">
        <v>68</v>
      </c>
      <c r="E20" s="156"/>
      <c r="F20" s="156"/>
      <c r="G20" s="157"/>
      <c r="H20" s="99"/>
      <c r="I20" s="98"/>
      <c r="J20" s="33"/>
      <c r="K20" s="5"/>
      <c r="L20" s="5"/>
      <c r="M20" s="17"/>
      <c r="N20" s="17"/>
      <c r="Q20" s="2"/>
      <c r="R20" s="2"/>
      <c r="S20" s="2"/>
    </row>
    <row r="21" spans="1:19" ht="15.95" customHeight="1" x14ac:dyDescent="0.25">
      <c r="A21" s="152"/>
      <c r="B21" s="153"/>
      <c r="C21" s="154"/>
      <c r="D21" s="28"/>
      <c r="E21" s="28">
        <v>0</v>
      </c>
      <c r="F21" s="28">
        <v>0</v>
      </c>
      <c r="G21" s="7">
        <f>SUM(D21:F21)</f>
        <v>0</v>
      </c>
      <c r="H21" s="3"/>
      <c r="I21" s="20"/>
      <c r="J21" s="33"/>
      <c r="K21" s="5"/>
      <c r="L21" s="5"/>
      <c r="M21" s="17"/>
      <c r="N21" s="17"/>
      <c r="Q21" s="2"/>
      <c r="R21" s="2"/>
      <c r="S21" s="2"/>
    </row>
    <row r="22" spans="1:19" ht="15.95" customHeight="1" x14ac:dyDescent="0.25">
      <c r="A22" s="152"/>
      <c r="B22" s="153"/>
      <c r="C22" s="154"/>
      <c r="D22" s="28">
        <v>0</v>
      </c>
      <c r="E22" s="28">
        <v>0</v>
      </c>
      <c r="F22" s="28">
        <v>0</v>
      </c>
      <c r="G22" s="7">
        <f>SUM(D22:F22)</f>
        <v>0</v>
      </c>
      <c r="H22" s="3"/>
      <c r="I22" s="20"/>
      <c r="J22" s="33"/>
      <c r="K22" s="5"/>
      <c r="L22" s="5"/>
      <c r="M22" s="17"/>
      <c r="N22" s="17"/>
      <c r="Q22" s="2"/>
      <c r="R22" s="2"/>
      <c r="S22" s="2"/>
    </row>
    <row r="23" spans="1:19" ht="15.95" customHeight="1" x14ac:dyDescent="0.25">
      <c r="A23" s="152"/>
      <c r="B23" s="153"/>
      <c r="C23" s="154"/>
      <c r="D23" s="28">
        <v>0</v>
      </c>
      <c r="E23" s="28">
        <v>0</v>
      </c>
      <c r="F23" s="28">
        <v>0</v>
      </c>
      <c r="G23" s="7">
        <f>SUM(D23:F23)</f>
        <v>0</v>
      </c>
      <c r="H23" s="3"/>
      <c r="I23" s="20"/>
      <c r="J23" s="33"/>
      <c r="K23" s="5"/>
      <c r="L23" s="5"/>
      <c r="M23" s="17"/>
      <c r="N23" s="17"/>
      <c r="Q23" s="2"/>
      <c r="R23" s="2"/>
      <c r="S23" s="2"/>
    </row>
    <row r="24" spans="1:19" ht="37.5" customHeight="1" x14ac:dyDescent="0.25">
      <c r="A24" s="161" t="s">
        <v>55</v>
      </c>
      <c r="B24" s="162"/>
      <c r="C24" s="163"/>
      <c r="D24" s="7">
        <f>SUM(D21:D23)</f>
        <v>0</v>
      </c>
      <c r="E24" s="7">
        <f t="shared" ref="E24:G24" si="2">SUM(E21:E23)</f>
        <v>0</v>
      </c>
      <c r="F24" s="7">
        <f t="shared" si="2"/>
        <v>0</v>
      </c>
      <c r="G24" s="7">
        <f t="shared" si="2"/>
        <v>0</v>
      </c>
      <c r="H24" s="3"/>
      <c r="I24" s="20"/>
      <c r="J24" s="33"/>
      <c r="K24" s="5"/>
      <c r="L24" s="5"/>
      <c r="M24" s="17"/>
      <c r="N24" s="17"/>
      <c r="Q24" s="2"/>
      <c r="R24" s="2"/>
      <c r="S24" s="2"/>
    </row>
    <row r="25" spans="1:19" ht="15" customHeight="1" x14ac:dyDescent="0.25">
      <c r="A25" s="88"/>
      <c r="B25" s="89"/>
      <c r="C25" s="90"/>
      <c r="D25" s="91"/>
      <c r="E25" s="91"/>
      <c r="F25" s="91"/>
      <c r="G25" s="78"/>
      <c r="I25" s="44"/>
      <c r="J25" s="5"/>
      <c r="K25" s="5"/>
      <c r="L25" s="5"/>
      <c r="M25" s="17"/>
      <c r="N25" s="17"/>
      <c r="Q25" s="2"/>
      <c r="R25" s="2"/>
      <c r="S25" s="2"/>
    </row>
    <row r="26" spans="1:19" ht="40.5" customHeight="1" x14ac:dyDescent="0.25">
      <c r="A26" s="128" t="s">
        <v>19</v>
      </c>
      <c r="B26" s="129"/>
      <c r="C26" s="130"/>
      <c r="D26" s="49"/>
      <c r="E26" s="49"/>
      <c r="F26" s="49"/>
      <c r="G26" s="50"/>
      <c r="I26" s="44"/>
      <c r="J26" s="5"/>
      <c r="K26" s="5"/>
      <c r="L26" s="5"/>
      <c r="M26" s="17"/>
      <c r="N26" s="17"/>
      <c r="Q26" s="2"/>
      <c r="R26" s="2"/>
      <c r="S26" s="2"/>
    </row>
    <row r="27" spans="1:19" ht="15.95" customHeight="1" x14ac:dyDescent="0.2">
      <c r="A27" s="152" t="s">
        <v>20</v>
      </c>
      <c r="B27" s="153"/>
      <c r="C27" s="154"/>
      <c r="D27" s="28"/>
      <c r="E27" s="28"/>
      <c r="F27" s="28"/>
      <c r="G27" s="7">
        <f>SUM(D27:F27)</f>
        <v>0</v>
      </c>
      <c r="I27" s="5"/>
      <c r="J27" s="5"/>
      <c r="K27" s="5"/>
      <c r="L27" s="5"/>
      <c r="M27" s="35"/>
      <c r="N27" s="17"/>
    </row>
    <row r="28" spans="1:19" ht="15.95" customHeight="1" x14ac:dyDescent="0.2">
      <c r="A28" s="55" t="s">
        <v>21</v>
      </c>
      <c r="B28" s="82"/>
      <c r="C28" s="56"/>
      <c r="D28" s="28"/>
      <c r="E28" s="28"/>
      <c r="F28" s="28"/>
      <c r="G28" s="7">
        <f>SUM(D28:F28)</f>
        <v>0</v>
      </c>
      <c r="I28" s="5"/>
      <c r="J28" s="5"/>
      <c r="K28" s="5"/>
      <c r="L28" s="5"/>
      <c r="M28" s="35"/>
      <c r="N28" s="17"/>
    </row>
    <row r="29" spans="1:19" ht="15.95" customHeight="1" x14ac:dyDescent="0.2">
      <c r="A29" s="55" t="s">
        <v>22</v>
      </c>
      <c r="B29" s="82"/>
      <c r="C29" s="56"/>
      <c r="D29" s="28"/>
      <c r="E29" s="28"/>
      <c r="F29" s="28"/>
      <c r="G29" s="7">
        <f>SUM(D29:F29)</f>
        <v>0</v>
      </c>
      <c r="I29" s="5"/>
      <c r="J29" s="5"/>
      <c r="K29" s="5"/>
      <c r="L29" s="5"/>
      <c r="M29" s="35"/>
      <c r="N29" s="17"/>
    </row>
    <row r="30" spans="1:19" ht="15.95" customHeight="1" x14ac:dyDescent="0.2">
      <c r="A30" s="55"/>
      <c r="B30" s="82"/>
      <c r="C30" s="56"/>
      <c r="D30" s="28"/>
      <c r="E30" s="28"/>
      <c r="F30" s="28"/>
      <c r="G30" s="7">
        <f>SUM(D30:F30)</f>
        <v>0</v>
      </c>
      <c r="I30" s="5"/>
      <c r="J30" s="5"/>
      <c r="K30" s="5"/>
      <c r="L30" s="5"/>
      <c r="M30" s="35"/>
      <c r="N30" s="17"/>
    </row>
    <row r="31" spans="1:19" ht="15.95" customHeight="1" x14ac:dyDescent="0.2">
      <c r="A31" s="152"/>
      <c r="B31" s="153"/>
      <c r="C31" s="154"/>
      <c r="D31" s="28"/>
      <c r="E31" s="28"/>
      <c r="F31" s="28"/>
      <c r="G31" s="7">
        <f>SUM(D31:F31)</f>
        <v>0</v>
      </c>
      <c r="I31" s="5"/>
      <c r="J31" s="5"/>
      <c r="K31" s="5"/>
      <c r="L31" s="5"/>
      <c r="M31" s="35"/>
      <c r="N31" s="17"/>
    </row>
    <row r="32" spans="1:19" ht="40.5" customHeight="1" x14ac:dyDescent="0.2">
      <c r="A32" s="161" t="s">
        <v>45</v>
      </c>
      <c r="B32" s="162"/>
      <c r="C32" s="163"/>
      <c r="D32" s="7">
        <f>SUM(D27:D31)</f>
        <v>0</v>
      </c>
      <c r="E32" s="7">
        <f>SUM(E27:E31)</f>
        <v>0</v>
      </c>
      <c r="F32" s="7">
        <f>SUM(F27:F31)</f>
        <v>0</v>
      </c>
      <c r="G32" s="7">
        <f>SUM(G27:G31)</f>
        <v>0</v>
      </c>
      <c r="I32" s="5"/>
      <c r="J32" s="5"/>
      <c r="K32" s="5"/>
      <c r="L32" s="5"/>
      <c r="M32" s="35"/>
      <c r="N32" s="17"/>
    </row>
    <row r="33" spans="1:19" ht="15.95" customHeight="1" x14ac:dyDescent="0.2">
      <c r="A33" s="88"/>
      <c r="B33" s="89"/>
      <c r="C33" s="90"/>
      <c r="D33" s="91"/>
      <c r="E33" s="91"/>
      <c r="F33" s="91"/>
      <c r="G33" s="78"/>
      <c r="I33" s="5"/>
      <c r="J33" s="5"/>
      <c r="K33" s="5"/>
      <c r="L33" s="5"/>
      <c r="M33" s="35"/>
      <c r="N33" s="17"/>
    </row>
    <row r="34" spans="1:19" ht="26.25" customHeight="1" x14ac:dyDescent="0.2">
      <c r="A34" s="128" t="s">
        <v>23</v>
      </c>
      <c r="B34" s="129"/>
      <c r="C34" s="130"/>
      <c r="D34" s="51"/>
      <c r="E34" s="51"/>
      <c r="F34" s="51"/>
      <c r="G34" s="50"/>
      <c r="I34" s="5"/>
      <c r="J34" s="5"/>
      <c r="K34" s="5"/>
      <c r="L34" s="5"/>
      <c r="M34" s="35"/>
      <c r="N34" s="17"/>
    </row>
    <row r="35" spans="1:19" ht="15.95" customHeight="1" x14ac:dyDescent="0.2">
      <c r="A35" s="158" t="s">
        <v>47</v>
      </c>
      <c r="B35" s="159"/>
      <c r="C35" s="160"/>
      <c r="D35" s="28"/>
      <c r="E35" s="28"/>
      <c r="F35" s="28"/>
      <c r="G35" s="7">
        <f>SUM(D35:F35)</f>
        <v>0</v>
      </c>
      <c r="I35" s="5"/>
      <c r="J35" s="5"/>
      <c r="K35" s="5"/>
      <c r="L35" s="5"/>
      <c r="M35" s="35"/>
      <c r="N35" s="17"/>
    </row>
    <row r="36" spans="1:19" ht="15.95" customHeight="1" x14ac:dyDescent="0.25">
      <c r="A36" s="158" t="s">
        <v>24</v>
      </c>
      <c r="B36" s="159"/>
      <c r="C36" s="160"/>
      <c r="D36" s="28"/>
      <c r="E36" s="28"/>
      <c r="F36" s="28"/>
      <c r="G36" s="7">
        <f>SUM(D36:F36)</f>
        <v>0</v>
      </c>
      <c r="I36" s="5"/>
      <c r="J36" s="5"/>
      <c r="K36" s="5"/>
      <c r="L36" s="5"/>
      <c r="M36" s="35"/>
      <c r="N36" s="17"/>
      <c r="Q36" s="2"/>
      <c r="R36" s="2"/>
      <c r="S36" s="2"/>
    </row>
    <row r="37" spans="1:19" ht="15.95" customHeight="1" x14ac:dyDescent="0.25">
      <c r="A37" s="158"/>
      <c r="B37" s="159"/>
      <c r="C37" s="160"/>
      <c r="D37" s="28"/>
      <c r="E37" s="28"/>
      <c r="F37" s="28"/>
      <c r="G37" s="7">
        <f>SUM(D37:F37)</f>
        <v>0</v>
      </c>
      <c r="I37" s="5"/>
      <c r="J37" s="5"/>
      <c r="K37" s="5"/>
      <c r="L37" s="5"/>
      <c r="M37" s="35"/>
      <c r="N37" s="17"/>
      <c r="Q37" s="2"/>
      <c r="R37" s="2"/>
      <c r="S37" s="2"/>
    </row>
    <row r="38" spans="1:19" ht="15.95" customHeight="1" x14ac:dyDescent="0.25">
      <c r="A38" s="158"/>
      <c r="B38" s="159"/>
      <c r="C38" s="160"/>
      <c r="D38" s="28"/>
      <c r="E38" s="28"/>
      <c r="F38" s="28"/>
      <c r="G38" s="7">
        <f>SUM(D38:F38)</f>
        <v>0</v>
      </c>
      <c r="I38" s="5"/>
      <c r="J38" s="5"/>
      <c r="K38" s="5"/>
      <c r="L38" s="5"/>
      <c r="M38" s="35"/>
      <c r="N38" s="17"/>
      <c r="Q38" s="2"/>
      <c r="R38" s="2"/>
      <c r="S38" s="2"/>
    </row>
    <row r="39" spans="1:19" ht="15.95" customHeight="1" x14ac:dyDescent="0.25">
      <c r="A39" s="158"/>
      <c r="B39" s="159"/>
      <c r="C39" s="160"/>
      <c r="D39" s="28"/>
      <c r="E39" s="28"/>
      <c r="F39" s="28"/>
      <c r="G39" s="7">
        <f>SUM(D39:F39)</f>
        <v>0</v>
      </c>
      <c r="I39" s="5"/>
      <c r="J39" s="5"/>
      <c r="K39" s="5"/>
      <c r="L39" s="5"/>
      <c r="M39" s="35"/>
      <c r="N39" s="17"/>
      <c r="Q39" s="2"/>
      <c r="R39" s="2"/>
      <c r="S39" s="2"/>
    </row>
    <row r="40" spans="1:19" ht="15.95" customHeight="1" x14ac:dyDescent="0.25">
      <c r="A40" s="134" t="s">
        <v>46</v>
      </c>
      <c r="B40" s="135"/>
      <c r="C40" s="136"/>
      <c r="D40" s="51">
        <f>SUM(D35:D39)</f>
        <v>0</v>
      </c>
      <c r="E40" s="51">
        <f t="shared" ref="E40:G40" si="3">SUM(E35:E39)</f>
        <v>0</v>
      </c>
      <c r="F40" s="51">
        <f t="shared" si="3"/>
        <v>0</v>
      </c>
      <c r="G40" s="51">
        <f t="shared" si="3"/>
        <v>0</v>
      </c>
      <c r="I40" s="5"/>
      <c r="J40" s="5"/>
      <c r="K40" s="5"/>
      <c r="L40" s="5"/>
      <c r="M40" s="35"/>
      <c r="N40" s="17"/>
      <c r="Q40" s="2"/>
      <c r="R40" s="2"/>
      <c r="S40" s="2"/>
    </row>
    <row r="41" spans="1:19" ht="15.95" customHeight="1" x14ac:dyDescent="0.25">
      <c r="A41" s="92"/>
      <c r="B41" s="93"/>
      <c r="C41" s="94"/>
      <c r="D41" s="91"/>
      <c r="E41" s="91"/>
      <c r="F41" s="91"/>
      <c r="G41" s="78"/>
      <c r="I41" s="5"/>
      <c r="J41" s="5"/>
      <c r="K41" s="5"/>
      <c r="L41" s="5"/>
      <c r="M41" s="35"/>
      <c r="N41" s="17"/>
      <c r="Q41" s="2"/>
      <c r="R41" s="2"/>
      <c r="S41" s="2"/>
    </row>
    <row r="42" spans="1:19" ht="27" customHeight="1" x14ac:dyDescent="0.25">
      <c r="A42" s="128" t="s">
        <v>25</v>
      </c>
      <c r="B42" s="129"/>
      <c r="C42" s="130"/>
      <c r="D42" s="51"/>
      <c r="E42" s="51"/>
      <c r="F42" s="51"/>
      <c r="G42" s="50"/>
      <c r="I42" s="5"/>
      <c r="J42" s="5"/>
      <c r="K42" s="5"/>
      <c r="L42" s="5"/>
      <c r="M42" s="35"/>
      <c r="N42" s="17"/>
      <c r="Q42" s="2"/>
      <c r="R42" s="2"/>
      <c r="S42" s="2"/>
    </row>
    <row r="43" spans="1:19" ht="15.95" customHeight="1" x14ac:dyDescent="0.25">
      <c r="A43" s="158" t="s">
        <v>26</v>
      </c>
      <c r="B43" s="159"/>
      <c r="C43" s="160"/>
      <c r="D43" s="28"/>
      <c r="E43" s="28"/>
      <c r="F43" s="28"/>
      <c r="G43" s="7">
        <f>SUM(D43:F43)</f>
        <v>0</v>
      </c>
      <c r="I43" s="5"/>
      <c r="J43" s="5"/>
      <c r="K43" s="5"/>
      <c r="L43" s="5"/>
      <c r="M43" s="35"/>
      <c r="N43" s="17"/>
      <c r="Q43" s="2"/>
      <c r="R43" s="2"/>
      <c r="S43" s="2"/>
    </row>
    <row r="44" spans="1:19" ht="15.95" customHeight="1" x14ac:dyDescent="0.2">
      <c r="A44" s="158" t="s">
        <v>27</v>
      </c>
      <c r="B44" s="159"/>
      <c r="C44" s="160"/>
      <c r="D44" s="28"/>
      <c r="E44" s="28"/>
      <c r="F44" s="28"/>
      <c r="G44" s="7">
        <f>SUM(D44:F44)</f>
        <v>0</v>
      </c>
      <c r="I44" s="5"/>
      <c r="J44" s="5"/>
      <c r="K44" s="5"/>
      <c r="L44" s="5"/>
      <c r="M44" s="35"/>
      <c r="N44" s="17"/>
    </row>
    <row r="45" spans="1:19" ht="15.95" customHeight="1" x14ac:dyDescent="0.2">
      <c r="A45" s="158" t="s">
        <v>28</v>
      </c>
      <c r="B45" s="159"/>
      <c r="C45" s="160"/>
      <c r="D45" s="28"/>
      <c r="E45" s="28"/>
      <c r="F45" s="28"/>
      <c r="G45" s="7">
        <f>SUM(D45:F45)</f>
        <v>0</v>
      </c>
      <c r="I45" s="5"/>
      <c r="J45" s="5"/>
      <c r="K45" s="5"/>
      <c r="L45" s="5"/>
      <c r="M45" s="35"/>
      <c r="N45" s="17"/>
    </row>
    <row r="46" spans="1:19" ht="15.95" customHeight="1" x14ac:dyDescent="0.2">
      <c r="A46" s="158"/>
      <c r="B46" s="159"/>
      <c r="C46" s="160"/>
      <c r="D46" s="28"/>
      <c r="E46" s="28"/>
      <c r="F46" s="28"/>
      <c r="G46" s="7">
        <f>SUM(D46:F46)</f>
        <v>0</v>
      </c>
      <c r="I46" s="5"/>
      <c r="J46" s="5"/>
      <c r="K46" s="5"/>
      <c r="L46" s="5"/>
      <c r="M46" s="35"/>
      <c r="N46" s="17"/>
    </row>
    <row r="47" spans="1:19" ht="15.95" customHeight="1" x14ac:dyDescent="0.2">
      <c r="A47" s="134" t="s">
        <v>49</v>
      </c>
      <c r="B47" s="135"/>
      <c r="C47" s="136"/>
      <c r="D47" s="51">
        <f>SUM(D43:D46)</f>
        <v>0</v>
      </c>
      <c r="E47" s="51">
        <f t="shared" ref="E47:F47" si="4">SUM(E43:E46)</f>
        <v>0</v>
      </c>
      <c r="F47" s="51">
        <f t="shared" si="4"/>
        <v>0</v>
      </c>
      <c r="G47" s="51">
        <f>SUM(D47:F47)</f>
        <v>0</v>
      </c>
      <c r="I47" s="5"/>
      <c r="J47" s="5"/>
      <c r="K47" s="5"/>
      <c r="L47" s="5"/>
      <c r="M47" s="35"/>
      <c r="N47" s="17"/>
    </row>
    <row r="48" spans="1:19" ht="15.95" customHeight="1" x14ac:dyDescent="0.2">
      <c r="A48" s="95"/>
      <c r="B48" s="96"/>
      <c r="C48" s="97"/>
      <c r="D48" s="91"/>
      <c r="E48" s="91"/>
      <c r="F48" s="91"/>
      <c r="G48" s="78"/>
      <c r="I48" s="5"/>
      <c r="J48" s="5"/>
      <c r="K48" s="5"/>
      <c r="L48" s="5"/>
      <c r="M48" s="35"/>
      <c r="N48" s="17"/>
    </row>
    <row r="49" spans="1:19" ht="67.5" customHeight="1" x14ac:dyDescent="0.2">
      <c r="A49" s="128" t="s">
        <v>29</v>
      </c>
      <c r="B49" s="129"/>
      <c r="C49" s="130"/>
      <c r="D49" s="155" t="s">
        <v>68</v>
      </c>
      <c r="E49" s="156"/>
      <c r="F49" s="156"/>
      <c r="G49" s="157"/>
      <c r="H49" s="99"/>
      <c r="I49" s="5"/>
      <c r="J49" s="5"/>
      <c r="K49" s="5"/>
      <c r="L49" s="5"/>
      <c r="M49" s="35"/>
      <c r="N49" s="17"/>
    </row>
    <row r="50" spans="1:19" ht="24" customHeight="1" x14ac:dyDescent="0.2">
      <c r="A50" s="121" t="s">
        <v>69</v>
      </c>
      <c r="B50" s="122"/>
      <c r="C50" s="123"/>
      <c r="D50" s="61">
        <f>0.15*D18</f>
        <v>0</v>
      </c>
      <c r="E50" s="61">
        <f>0.15*E18</f>
        <v>0</v>
      </c>
      <c r="F50" s="61">
        <f>0.15*F18</f>
        <v>0</v>
      </c>
      <c r="G50" s="7">
        <f>SUM(D50:F50)</f>
        <v>0</v>
      </c>
      <c r="I50" s="5"/>
      <c r="J50" s="5"/>
      <c r="K50" s="5"/>
      <c r="L50" s="5"/>
      <c r="M50" s="17"/>
      <c r="N50" s="17"/>
    </row>
    <row r="51" spans="1:19" ht="24" customHeight="1" x14ac:dyDescent="0.2">
      <c r="A51" s="121" t="s">
        <v>70</v>
      </c>
      <c r="B51" s="122"/>
      <c r="C51" s="123"/>
      <c r="D51" s="61">
        <f>0.4*D19</f>
        <v>0</v>
      </c>
      <c r="E51" s="61">
        <f>0.4*E19</f>
        <v>0</v>
      </c>
      <c r="F51" s="61">
        <f>0.4*F19</f>
        <v>0</v>
      </c>
      <c r="G51" s="7">
        <f>SUM(D51:F51)</f>
        <v>0</v>
      </c>
      <c r="I51" s="5"/>
      <c r="J51" s="5"/>
      <c r="K51" s="5"/>
      <c r="L51" s="5"/>
      <c r="M51" s="17"/>
      <c r="N51" s="17"/>
    </row>
    <row r="52" spans="1:19" ht="24" customHeight="1" x14ac:dyDescent="0.2">
      <c r="A52" s="134" t="s">
        <v>59</v>
      </c>
      <c r="B52" s="135"/>
      <c r="C52" s="136"/>
      <c r="D52" s="51">
        <f>SUM(D50)</f>
        <v>0</v>
      </c>
      <c r="E52" s="51">
        <f>SUM(E50)</f>
        <v>0</v>
      </c>
      <c r="F52" s="51">
        <f>SUM(F50)</f>
        <v>0</v>
      </c>
      <c r="G52" s="51">
        <f>SUM(G50)</f>
        <v>0</v>
      </c>
      <c r="I52" s="5"/>
      <c r="J52" s="5"/>
      <c r="K52" s="5"/>
      <c r="L52" s="5"/>
      <c r="M52" s="17"/>
      <c r="N52" s="17"/>
    </row>
    <row r="53" spans="1:19" s="3" customFormat="1" ht="16.5" customHeight="1" x14ac:dyDescent="0.2">
      <c r="A53" s="95"/>
      <c r="B53" s="96"/>
      <c r="C53" s="97"/>
      <c r="D53" s="91"/>
      <c r="E53" s="102"/>
      <c r="F53" s="102"/>
      <c r="G53" s="103"/>
      <c r="I53" s="33"/>
      <c r="J53" s="33"/>
      <c r="K53" s="33"/>
      <c r="L53" s="33"/>
      <c r="M53" s="104"/>
      <c r="N53" s="104"/>
    </row>
    <row r="54" spans="1:19" ht="24" customHeight="1" x14ac:dyDescent="0.2">
      <c r="A54" s="128" t="s">
        <v>60</v>
      </c>
      <c r="B54" s="129"/>
      <c r="C54" s="130"/>
      <c r="D54" s="101"/>
      <c r="E54" s="101"/>
      <c r="F54" s="101"/>
      <c r="G54" s="7"/>
      <c r="I54" s="5"/>
      <c r="J54" s="5"/>
      <c r="K54" s="5"/>
      <c r="L54" s="5"/>
      <c r="M54" s="17"/>
      <c r="N54" s="17"/>
    </row>
    <row r="55" spans="1:19" ht="18" customHeight="1" thickBot="1" x14ac:dyDescent="0.3">
      <c r="A55" s="174" t="s">
        <v>53</v>
      </c>
      <c r="B55" s="175"/>
      <c r="C55" s="176"/>
      <c r="D55" s="29"/>
      <c r="E55" s="29"/>
      <c r="F55" s="29"/>
      <c r="G55" s="7">
        <f>SUM(D55:F55)</f>
        <v>0</v>
      </c>
      <c r="I55" s="5"/>
      <c r="J55" s="33"/>
      <c r="K55" s="33"/>
      <c r="L55" s="33"/>
      <c r="M55" s="35"/>
      <c r="N55" s="17"/>
      <c r="Q55" s="2"/>
      <c r="R55" s="2"/>
      <c r="S55" s="2"/>
    </row>
    <row r="56" spans="1:19" ht="15.95" customHeight="1" thickTop="1" x14ac:dyDescent="0.2">
      <c r="A56" s="131" t="s">
        <v>31</v>
      </c>
      <c r="B56" s="132"/>
      <c r="C56" s="133"/>
      <c r="D56" s="43">
        <f>D47+D40+D32+D24+D18+D52+D55</f>
        <v>0</v>
      </c>
      <c r="E56" s="43"/>
      <c r="F56" s="43">
        <f>F47+F40+F32+F24+F18+F52+F55</f>
        <v>0</v>
      </c>
      <c r="G56" s="43">
        <f>G47+G40+G32+G24+G18+G52+G55</f>
        <v>0</v>
      </c>
      <c r="I56" s="5"/>
      <c r="J56" s="33"/>
      <c r="K56" s="33"/>
      <c r="L56" s="33"/>
      <c r="M56" s="35"/>
      <c r="N56" s="17"/>
    </row>
    <row r="57" spans="1:19" x14ac:dyDescent="0.2">
      <c r="A57" s="4"/>
      <c r="B57" s="4"/>
      <c r="C57" s="4"/>
      <c r="D57" s="4"/>
      <c r="E57" s="4"/>
      <c r="F57" s="4"/>
      <c r="G57" s="4"/>
      <c r="I57" s="5"/>
      <c r="J57" s="33"/>
      <c r="K57" s="33"/>
      <c r="L57" s="33"/>
      <c r="M57" s="35"/>
      <c r="N57" s="17"/>
    </row>
    <row r="58" spans="1:19" s="1" customFormat="1" ht="63.75" customHeight="1" x14ac:dyDescent="0.25">
      <c r="A58" s="128" t="s">
        <v>32</v>
      </c>
      <c r="B58" s="129"/>
      <c r="C58" s="130"/>
      <c r="D58" s="68" t="str">
        <f>D9</f>
        <v xml:space="preserve">Samordnande stödmottagare / Johtava tuensaaja </v>
      </c>
      <c r="E58" s="68" t="str">
        <f>E9</f>
        <v>Stödmottagare / tuensaaja</v>
      </c>
      <c r="F58" s="68" t="str">
        <f>F9</f>
        <v>Stödmottagare  / Tuensaaja</v>
      </c>
      <c r="G58" s="69" t="str">
        <f>G9</f>
        <v>Totalt / Yhteensä</v>
      </c>
      <c r="H58"/>
      <c r="I58" s="5"/>
      <c r="J58" s="5"/>
      <c r="K58" s="34"/>
      <c r="L58" s="34"/>
      <c r="M58" s="35"/>
      <c r="N58" s="17"/>
      <c r="O58"/>
      <c r="P58"/>
      <c r="Q58"/>
      <c r="R58"/>
      <c r="S58"/>
    </row>
    <row r="59" spans="1:19" s="1" customFormat="1" ht="36.75" customHeight="1" x14ac:dyDescent="0.25">
      <c r="A59" s="128" t="s">
        <v>33</v>
      </c>
      <c r="B59" s="129"/>
      <c r="C59" s="130"/>
      <c r="D59" s="68"/>
      <c r="E59" s="68"/>
      <c r="F59" s="68"/>
      <c r="G59" s="69"/>
      <c r="H59"/>
      <c r="I59" s="5"/>
      <c r="J59" s="5"/>
      <c r="K59" s="34"/>
      <c r="L59" s="34"/>
      <c r="M59" s="35"/>
      <c r="N59" s="17"/>
      <c r="O59"/>
      <c r="P59"/>
      <c r="Q59"/>
      <c r="R59"/>
      <c r="S59"/>
    </row>
    <row r="60" spans="1:19" ht="36.75" customHeight="1" x14ac:dyDescent="0.2">
      <c r="A60" s="128" t="s">
        <v>34</v>
      </c>
      <c r="B60" s="129"/>
      <c r="C60" s="130"/>
      <c r="D60" s="68">
        <f t="shared" ref="D60:F60" si="5">INT(SUM(D61:D66))</f>
        <v>0</v>
      </c>
      <c r="E60" s="68">
        <f t="shared" si="5"/>
        <v>0</v>
      </c>
      <c r="F60" s="68">
        <f t="shared" si="5"/>
        <v>0</v>
      </c>
      <c r="G60" s="69">
        <f t="shared" ref="G60:G73" si="6">SUM(D60:F60)</f>
        <v>0</v>
      </c>
      <c r="I60" s="5"/>
      <c r="J60" s="5"/>
      <c r="K60" s="5"/>
      <c r="L60" s="5"/>
      <c r="M60" s="35"/>
      <c r="N60" s="17"/>
    </row>
    <row r="61" spans="1:19" ht="14.25" customHeight="1" x14ac:dyDescent="0.25">
      <c r="A61" s="105"/>
      <c r="B61" s="83"/>
      <c r="C61" s="8"/>
      <c r="D61" s="11">
        <v>0</v>
      </c>
      <c r="E61" s="11"/>
      <c r="F61" s="11"/>
      <c r="G61" s="7">
        <f t="shared" si="6"/>
        <v>0</v>
      </c>
      <c r="I61" s="5"/>
      <c r="J61" s="5"/>
      <c r="K61" s="5"/>
      <c r="L61" s="5"/>
      <c r="M61" s="35"/>
      <c r="N61" s="17"/>
      <c r="Q61" s="2"/>
      <c r="R61" s="2"/>
      <c r="S61" s="2"/>
    </row>
    <row r="62" spans="1:19" ht="14.25" customHeight="1" x14ac:dyDescent="0.2">
      <c r="A62" s="10"/>
      <c r="B62" s="83"/>
      <c r="C62" s="8"/>
      <c r="D62" s="11"/>
      <c r="E62" s="11"/>
      <c r="F62" s="11"/>
      <c r="G62" s="7">
        <f t="shared" si="6"/>
        <v>0</v>
      </c>
      <c r="I62" s="5"/>
      <c r="J62" s="5"/>
      <c r="K62" s="5"/>
      <c r="L62" s="5"/>
      <c r="M62" s="35"/>
      <c r="N62" s="17"/>
    </row>
    <row r="63" spans="1:19" ht="14.25" customHeight="1" x14ac:dyDescent="0.2">
      <c r="A63" s="10"/>
      <c r="B63" s="83"/>
      <c r="C63" s="8"/>
      <c r="D63" s="11"/>
      <c r="E63" s="11"/>
      <c r="F63" s="11"/>
      <c r="G63" s="7">
        <f t="shared" si="6"/>
        <v>0</v>
      </c>
      <c r="I63" s="5"/>
      <c r="J63" s="5"/>
      <c r="K63" s="5"/>
      <c r="L63" s="5"/>
      <c r="M63" s="35"/>
      <c r="N63" s="17"/>
    </row>
    <row r="64" spans="1:19" ht="14.25" customHeight="1" x14ac:dyDescent="0.25">
      <c r="A64" s="10"/>
      <c r="B64" s="83"/>
      <c r="C64" s="8"/>
      <c r="D64" s="11">
        <v>0</v>
      </c>
      <c r="E64" s="11">
        <v>0</v>
      </c>
      <c r="F64" s="11"/>
      <c r="G64" s="7">
        <f t="shared" si="6"/>
        <v>0</v>
      </c>
      <c r="I64" s="5"/>
      <c r="J64" s="5"/>
      <c r="K64" s="5"/>
      <c r="L64" s="5"/>
      <c r="M64" s="35"/>
      <c r="N64" s="17"/>
      <c r="Q64" s="2"/>
      <c r="R64" s="2"/>
      <c r="S64" s="2"/>
    </row>
    <row r="65" spans="1:19" ht="14.25" customHeight="1" x14ac:dyDescent="0.25">
      <c r="A65" s="10"/>
      <c r="B65" s="83"/>
      <c r="C65" s="8"/>
      <c r="D65" s="11"/>
      <c r="E65" s="11"/>
      <c r="F65" s="11"/>
      <c r="G65" s="7">
        <f t="shared" si="6"/>
        <v>0</v>
      </c>
      <c r="I65" s="5"/>
      <c r="J65" s="5"/>
      <c r="K65" s="5"/>
      <c r="L65" s="5"/>
      <c r="M65" s="35"/>
      <c r="N65" s="17"/>
      <c r="Q65" s="2"/>
      <c r="R65" s="2"/>
      <c r="S65" s="2"/>
    </row>
    <row r="66" spans="1:19" ht="14.25" customHeight="1" x14ac:dyDescent="0.25">
      <c r="A66" s="10"/>
      <c r="B66" s="83"/>
      <c r="C66" s="8"/>
      <c r="D66" s="11"/>
      <c r="E66" s="11"/>
      <c r="F66" s="11"/>
      <c r="G66" s="7">
        <f t="shared" si="6"/>
        <v>0</v>
      </c>
      <c r="I66" s="5"/>
      <c r="J66" s="5"/>
      <c r="K66" s="5"/>
      <c r="L66" s="5"/>
      <c r="M66" s="35"/>
      <c r="N66" s="17"/>
      <c r="Q66" s="2"/>
      <c r="R66" s="2"/>
      <c r="S66" s="2"/>
    </row>
    <row r="67" spans="1:19" ht="24.75" customHeight="1" x14ac:dyDescent="0.25">
      <c r="A67" s="137" t="s">
        <v>35</v>
      </c>
      <c r="B67" s="138"/>
      <c r="C67" s="139"/>
      <c r="D67" s="110">
        <f t="shared" ref="D67:F67" si="7">INT(SUM(D68:D73))</f>
        <v>0</v>
      </c>
      <c r="E67" s="110">
        <f t="shared" si="7"/>
        <v>0</v>
      </c>
      <c r="F67" s="110">
        <f t="shared" si="7"/>
        <v>0</v>
      </c>
      <c r="G67" s="111">
        <f t="shared" si="6"/>
        <v>0</v>
      </c>
      <c r="I67" s="5"/>
      <c r="J67" s="5"/>
      <c r="K67" s="5"/>
      <c r="L67" s="5"/>
      <c r="M67" s="35"/>
      <c r="N67" s="17"/>
      <c r="Q67" s="2"/>
      <c r="R67" s="2"/>
      <c r="S67" s="2"/>
    </row>
    <row r="68" spans="1:19" ht="14.25" customHeight="1" x14ac:dyDescent="0.25">
      <c r="A68" s="10"/>
      <c r="B68" s="83"/>
      <c r="C68" s="8"/>
      <c r="D68" s="11"/>
      <c r="E68" s="11"/>
      <c r="F68" s="11"/>
      <c r="G68" s="7">
        <f t="shared" si="6"/>
        <v>0</v>
      </c>
      <c r="I68" s="5"/>
      <c r="J68" s="5"/>
      <c r="K68" s="5"/>
      <c r="L68" s="5"/>
      <c r="M68" s="35"/>
      <c r="N68" s="17"/>
      <c r="Q68" s="2"/>
      <c r="R68" s="2"/>
      <c r="S68" s="2"/>
    </row>
    <row r="69" spans="1:19" s="37" customFormat="1" ht="14.25" customHeight="1" x14ac:dyDescent="0.25">
      <c r="A69" s="10"/>
      <c r="B69" s="83"/>
      <c r="C69" s="8"/>
      <c r="D69" s="11"/>
      <c r="E69" s="11"/>
      <c r="F69" s="11"/>
      <c r="G69" s="7">
        <f t="shared" si="6"/>
        <v>0</v>
      </c>
      <c r="I69" s="38"/>
      <c r="J69" s="38"/>
      <c r="K69" s="38"/>
      <c r="L69" s="38"/>
      <c r="M69" s="39"/>
      <c r="N69" s="40"/>
      <c r="Q69" s="41"/>
      <c r="R69" s="41"/>
      <c r="S69" s="41"/>
    </row>
    <row r="70" spans="1:19" ht="14.25" customHeight="1" x14ac:dyDescent="0.2">
      <c r="A70" s="10"/>
      <c r="B70" s="83"/>
      <c r="C70" s="8"/>
      <c r="D70" s="11"/>
      <c r="E70" s="11"/>
      <c r="F70" s="11"/>
      <c r="G70" s="7">
        <f t="shared" si="6"/>
        <v>0</v>
      </c>
      <c r="I70" s="5"/>
      <c r="J70" s="5"/>
      <c r="K70" s="5"/>
      <c r="L70" s="5"/>
      <c r="M70" s="35"/>
      <c r="N70" s="17"/>
    </row>
    <row r="71" spans="1:19" ht="14.25" customHeight="1" x14ac:dyDescent="0.2">
      <c r="A71" s="10"/>
      <c r="B71" s="83"/>
      <c r="C71" s="8"/>
      <c r="D71" s="11"/>
      <c r="E71" s="11"/>
      <c r="F71" s="11"/>
      <c r="G71" s="7">
        <f t="shared" si="6"/>
        <v>0</v>
      </c>
      <c r="I71" s="5"/>
      <c r="J71" s="5"/>
      <c r="K71" s="5"/>
      <c r="L71" s="5"/>
      <c r="M71" s="35"/>
      <c r="N71" s="17"/>
    </row>
    <row r="72" spans="1:19" ht="14.25" customHeight="1" x14ac:dyDescent="0.25">
      <c r="A72" s="10"/>
      <c r="B72" s="83"/>
      <c r="C72" s="8"/>
      <c r="D72" s="11"/>
      <c r="E72" s="11"/>
      <c r="F72" s="11"/>
      <c r="G72" s="7">
        <f t="shared" si="6"/>
        <v>0</v>
      </c>
      <c r="I72" s="5"/>
      <c r="J72" s="5"/>
      <c r="K72" s="5"/>
      <c r="L72" s="5"/>
      <c r="M72" s="35"/>
      <c r="N72" s="17"/>
      <c r="Q72" s="2"/>
      <c r="R72" s="2"/>
      <c r="S72" s="2"/>
    </row>
    <row r="73" spans="1:19" s="5" customFormat="1" ht="14.25" customHeight="1" x14ac:dyDescent="0.2">
      <c r="A73" s="10"/>
      <c r="B73" s="83"/>
      <c r="C73" s="8"/>
      <c r="D73" s="11"/>
      <c r="E73" s="11"/>
      <c r="F73" s="11"/>
      <c r="G73" s="7">
        <f t="shared" si="6"/>
        <v>0</v>
      </c>
      <c r="H73"/>
      <c r="M73" s="35"/>
      <c r="N73" s="17"/>
      <c r="O73"/>
      <c r="P73"/>
      <c r="Q73"/>
      <c r="R73"/>
      <c r="S73"/>
    </row>
    <row r="74" spans="1:19" s="3" customFormat="1" ht="14.25" customHeight="1" x14ac:dyDescent="0.2">
      <c r="A74" s="112" t="s">
        <v>36</v>
      </c>
      <c r="B74" s="113"/>
      <c r="C74" s="114"/>
      <c r="D74" s="53">
        <f t="shared" ref="D74:F74" si="8">INT(SUM(D60+D67))</f>
        <v>0</v>
      </c>
      <c r="E74" s="53">
        <f t="shared" si="8"/>
        <v>0</v>
      </c>
      <c r="F74" s="53">
        <f t="shared" si="8"/>
        <v>0</v>
      </c>
      <c r="G74" s="54">
        <f>INT(SUM(G60+G67))</f>
        <v>0</v>
      </c>
      <c r="H74" s="12"/>
      <c r="I74"/>
      <c r="J74"/>
    </row>
    <row r="75" spans="1:19" s="3" customFormat="1" ht="25.5" customHeight="1" x14ac:dyDescent="0.2">
      <c r="A75" s="124"/>
      <c r="B75" s="124"/>
      <c r="C75" s="124"/>
      <c r="D75" s="124"/>
      <c r="E75" s="124"/>
      <c r="F75" s="124"/>
      <c r="G75" s="124"/>
      <c r="H75"/>
      <c r="J75" s="20"/>
      <c r="K75" s="33"/>
      <c r="L75" s="33"/>
      <c r="M75" s="33"/>
      <c r="N75" s="20"/>
      <c r="O75" s="33"/>
      <c r="P75" s="33"/>
      <c r="Q75" s="33"/>
      <c r="R75" s="33"/>
    </row>
    <row r="76" spans="1:19" s="3" customFormat="1" x14ac:dyDescent="0.2">
      <c r="A76" s="125" t="s">
        <v>37</v>
      </c>
      <c r="B76" s="126"/>
      <c r="C76" s="126"/>
      <c r="D76" s="126"/>
      <c r="E76" s="126"/>
      <c r="F76" s="126"/>
      <c r="G76" s="127"/>
      <c r="H76"/>
      <c r="J76" s="20"/>
      <c r="K76" s="33"/>
      <c r="L76" s="33"/>
      <c r="M76" s="33"/>
      <c r="N76" s="20"/>
      <c r="O76" s="33"/>
      <c r="P76" s="33"/>
      <c r="Q76" s="33"/>
      <c r="R76" s="33"/>
    </row>
    <row r="77" spans="1:19" s="3" customFormat="1" x14ac:dyDescent="0.2">
      <c r="A77" s="65" t="s">
        <v>6</v>
      </c>
      <c r="B77" s="84"/>
      <c r="C77" s="57" t="s">
        <v>38</v>
      </c>
      <c r="D77" s="58">
        <f>INT(D74/(1-$C$78)*$C$78)</f>
        <v>0</v>
      </c>
      <c r="E77" s="58">
        <f>INT(E74/(1-$C$78)*$C$78)</f>
        <v>0</v>
      </c>
      <c r="F77" s="58">
        <f>INT(F74/(1-$C$78)*$C$78)</f>
        <v>0</v>
      </c>
      <c r="G77" s="59">
        <f>SUM(D77:F77)</f>
        <v>0</v>
      </c>
      <c r="H77"/>
      <c r="I77"/>
      <c r="J77"/>
      <c r="K77" s="20"/>
      <c r="L77" s="20"/>
      <c r="M77" s="20"/>
      <c r="N77" s="20"/>
      <c r="O77" s="20"/>
    </row>
    <row r="78" spans="1:19" s="3" customFormat="1" ht="29.25" customHeight="1" x14ac:dyDescent="0.2">
      <c r="A78" s="70" t="s">
        <v>39</v>
      </c>
      <c r="B78" s="71"/>
      <c r="C78" s="60">
        <v>0.65</v>
      </c>
      <c r="D78" s="25" t="str">
        <f>IF(D77,D77/D81,"")</f>
        <v/>
      </c>
      <c r="E78" s="25" t="str">
        <f>IF(E77,E77/E81,"")</f>
        <v/>
      </c>
      <c r="F78" s="25" t="str">
        <f>IF(F77,F77/F81,"")</f>
        <v/>
      </c>
      <c r="G78" s="26" t="str">
        <f>IF(G77,G77/G81,"")</f>
        <v/>
      </c>
      <c r="H78"/>
      <c r="I78"/>
      <c r="J78"/>
      <c r="K78"/>
      <c r="L78"/>
      <c r="M78"/>
      <c r="N78"/>
      <c r="O78"/>
      <c r="P78"/>
    </row>
    <row r="79" spans="1:19" ht="14.25" customHeight="1" x14ac:dyDescent="0.2">
      <c r="A79" s="115" t="s">
        <v>40</v>
      </c>
      <c r="B79" s="116"/>
      <c r="C79" s="117"/>
      <c r="D79" s="25" t="e">
        <f>D77/D56</f>
        <v>#DIV/0!</v>
      </c>
      <c r="E79" s="25" t="e">
        <f>E77/E56</f>
        <v>#DIV/0!</v>
      </c>
      <c r="F79" s="25" t="e">
        <f>F77/F56</f>
        <v>#DIV/0!</v>
      </c>
      <c r="G79" s="25" t="e">
        <f>G77/G56</f>
        <v>#DIV/0!</v>
      </c>
      <c r="M79" s="18"/>
    </row>
    <row r="80" spans="1:19" s="3" customFormat="1" ht="17.25" customHeight="1" x14ac:dyDescent="0.2">
      <c r="A80" s="172"/>
      <c r="B80" s="172"/>
      <c r="C80" s="172"/>
      <c r="D80" s="172"/>
      <c r="E80" s="172"/>
      <c r="F80" s="172"/>
      <c r="G80" s="173"/>
      <c r="H80"/>
      <c r="I80"/>
      <c r="J80"/>
      <c r="L80" s="21"/>
      <c r="M80" s="19"/>
    </row>
    <row r="81" spans="1:13" s="3" customFormat="1" ht="17.25" customHeight="1" x14ac:dyDescent="0.2">
      <c r="A81" s="169" t="s">
        <v>41</v>
      </c>
      <c r="B81" s="170"/>
      <c r="C81" s="171"/>
      <c r="D81" s="9">
        <f>INT(D77+D74)</f>
        <v>0</v>
      </c>
      <c r="E81" s="9">
        <f>INT(E77+E74)</f>
        <v>0</v>
      </c>
      <c r="F81" s="9">
        <f>INT(F77+F74)</f>
        <v>0</v>
      </c>
      <c r="G81" s="24">
        <f>INT(G77+G74)</f>
        <v>0</v>
      </c>
      <c r="H81"/>
      <c r="I81"/>
      <c r="J81"/>
      <c r="L81" s="21"/>
      <c r="M81" s="19"/>
    </row>
    <row r="82" spans="1:13" s="3" customFormat="1" ht="32.25" customHeight="1" x14ac:dyDescent="0.2">
      <c r="A82" s="120"/>
      <c r="B82" s="120"/>
      <c r="C82" s="120"/>
      <c r="D82" s="120"/>
      <c r="E82" s="120"/>
      <c r="F82" s="120"/>
      <c r="G82" s="120"/>
      <c r="H82"/>
      <c r="I82"/>
      <c r="J82"/>
    </row>
    <row r="83" spans="1:13" ht="18" customHeight="1" x14ac:dyDescent="0.2">
      <c r="A83" s="118" t="s">
        <v>42</v>
      </c>
      <c r="B83" s="118"/>
      <c r="C83" s="119"/>
      <c r="D83" s="62">
        <f>D81-D56</f>
        <v>0</v>
      </c>
      <c r="E83" s="63"/>
      <c r="F83" s="63">
        <f>F81-F56</f>
        <v>0</v>
      </c>
      <c r="G83" s="64">
        <f>SUM(D83:F83)</f>
        <v>0</v>
      </c>
    </row>
    <row r="84" spans="1:13" ht="18" hidden="1" x14ac:dyDescent="0.25">
      <c r="A84" s="6"/>
      <c r="B84" s="6"/>
      <c r="C84" s="6"/>
      <c r="D84" s="6"/>
      <c r="E84" s="6"/>
      <c r="F84" s="6"/>
      <c r="G84" s="6"/>
      <c r="I84" s="1"/>
    </row>
    <row r="85" spans="1:13" ht="18" hidden="1" x14ac:dyDescent="0.25">
      <c r="J85" s="1"/>
    </row>
    <row r="86" spans="1:13" ht="18" hidden="1" x14ac:dyDescent="0.25">
      <c r="A86" s="13" t="s">
        <v>4</v>
      </c>
      <c r="B86" s="85"/>
      <c r="C86" s="14"/>
      <c r="D86" s="22" t="e">
        <f>+G77/(SUM(G10:G55))</f>
        <v>#DIV/0!</v>
      </c>
      <c r="I86" s="1"/>
    </row>
    <row r="87" spans="1:13" ht="18" x14ac:dyDescent="0.25">
      <c r="I87" s="1"/>
    </row>
    <row r="88" spans="1:13" ht="18" hidden="1" x14ac:dyDescent="0.25">
      <c r="I88" s="1"/>
    </row>
    <row r="89" spans="1:13" ht="18" x14ac:dyDescent="0.25">
      <c r="I89" s="1"/>
    </row>
    <row r="91" spans="1:13" ht="13.5" customHeight="1" x14ac:dyDescent="0.2"/>
    <row r="92" spans="1:13" ht="39.75" customHeight="1" x14ac:dyDescent="0.2"/>
    <row r="93" spans="1:13" ht="13.5" customHeight="1" x14ac:dyDescent="0.2"/>
    <row r="94" spans="1:13" ht="13.5" customHeight="1" x14ac:dyDescent="0.2"/>
    <row r="95" spans="1:13" ht="13.5" customHeight="1" x14ac:dyDescent="0.2"/>
    <row r="96" spans="1:13" ht="13.5" customHeight="1" x14ac:dyDescent="0.2"/>
    <row r="97" ht="13.5" customHeight="1" x14ac:dyDescent="0.2"/>
    <row r="98" ht="13.5" customHeight="1" x14ac:dyDescent="0.2"/>
  </sheetData>
  <mergeCells count="60">
    <mergeCell ref="B16:C16"/>
    <mergeCell ref="B17:C17"/>
    <mergeCell ref="B14:C14"/>
    <mergeCell ref="B10:C10"/>
    <mergeCell ref="B11:C11"/>
    <mergeCell ref="B12:C12"/>
    <mergeCell ref="B13:C13"/>
    <mergeCell ref="B15:C15"/>
    <mergeCell ref="A2:C2"/>
    <mergeCell ref="D2:E2"/>
    <mergeCell ref="A81:C81"/>
    <mergeCell ref="A80:G80"/>
    <mergeCell ref="A39:C39"/>
    <mergeCell ref="A43:C43"/>
    <mergeCell ref="A27:C27"/>
    <mergeCell ref="A31:C31"/>
    <mergeCell ref="A35:C35"/>
    <mergeCell ref="A36:C36"/>
    <mergeCell ref="A38:C38"/>
    <mergeCell ref="A34:C34"/>
    <mergeCell ref="A55:C55"/>
    <mergeCell ref="A47:C47"/>
    <mergeCell ref="A8:G8"/>
    <mergeCell ref="A9:C9"/>
    <mergeCell ref="A20:C20"/>
    <mergeCell ref="A21:C21"/>
    <mergeCell ref="D49:G49"/>
    <mergeCell ref="D20:G20"/>
    <mergeCell ref="A46:C46"/>
    <mergeCell ref="A44:C44"/>
    <mergeCell ref="A22:C22"/>
    <mergeCell ref="A23:C23"/>
    <mergeCell ref="A26:C26"/>
    <mergeCell ref="A24:C24"/>
    <mergeCell ref="A37:C37"/>
    <mergeCell ref="A32:C32"/>
    <mergeCell ref="A40:C40"/>
    <mergeCell ref="A45:C45"/>
    <mergeCell ref="A42:C42"/>
    <mergeCell ref="A49:C49"/>
    <mergeCell ref="A4:G4"/>
    <mergeCell ref="F7:G7"/>
    <mergeCell ref="F6:G6"/>
    <mergeCell ref="C6:D6"/>
    <mergeCell ref="A5:G5"/>
    <mergeCell ref="A74:C74"/>
    <mergeCell ref="A79:C79"/>
    <mergeCell ref="A83:C83"/>
    <mergeCell ref="A82:G82"/>
    <mergeCell ref="A50:C50"/>
    <mergeCell ref="A75:G75"/>
    <mergeCell ref="A76:G76"/>
    <mergeCell ref="A58:C58"/>
    <mergeCell ref="A56:C56"/>
    <mergeCell ref="A52:C52"/>
    <mergeCell ref="A54:C54"/>
    <mergeCell ref="A59:C59"/>
    <mergeCell ref="A60:C60"/>
    <mergeCell ref="A67:C67"/>
    <mergeCell ref="A51:C51"/>
  </mergeCells>
  <conditionalFormatting sqref="G81">
    <cfRule type="cellIs" dxfId="5" priority="6" operator="notEqual">
      <formula>$G$56</formula>
    </cfRule>
    <cfRule type="expression" dxfId="4" priority="7" stopIfTrue="1">
      <formula>"cellvärde &lt;&gt;$G$42"</formula>
    </cfRule>
  </conditionalFormatting>
  <conditionalFormatting sqref="F7:G7">
    <cfRule type="cellIs" dxfId="3" priority="2" operator="greaterThan">
      <formula>36</formula>
    </cfRule>
  </conditionalFormatting>
  <dataValidations count="1">
    <dataValidation type="whole" operator="lessThanOrEqual" allowBlank="1" showInputMessage="1" showErrorMessage="1" sqref="D55:F55" xr:uid="{00000000-0002-0000-0000-000000000000}">
      <formula1>0</formula1>
    </dataValidation>
  </dataValidations>
  <pageMargins left="0.39370078740157483" right="0" top="0.19685039370078741" bottom="0.39370078740157483" header="0.51181102362204722" footer="0.31496062992125984"/>
  <pageSetup paperSize="9" scale="71" fitToHeight="0" orientation="portrait" r:id="rId1"/>
  <headerFooter differentFirst="1" alignWithMargins="0">
    <oddHeader xml:space="preserve">&amp;R&amp;8
</oddHeader>
    <oddFooter>&amp;L&amp;8Version 1
Nina Sundberg
Jonas Neuman
Version 1.1
Catharina Nordqvist&amp;R&amp;8&amp;Z&amp;F
&amp;A, &amp;D
&amp;P(&amp;N)</oddFooter>
  </headerFooter>
  <rowBreaks count="1" manualBreakCount="1">
    <brk id="5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7"/>
  <sheetViews>
    <sheetView showGridLines="0" showZeros="0" topLeftCell="A44" zoomScaleNormal="100" workbookViewId="0">
      <selection activeCell="A66" sqref="A66:C66"/>
    </sheetView>
  </sheetViews>
  <sheetFormatPr defaultRowHeight="12.75" x14ac:dyDescent="0.2"/>
  <cols>
    <col min="1" max="1" width="28.5703125" customWidth="1"/>
    <col min="2" max="2" width="19.7109375" customWidth="1"/>
    <col min="3" max="3" width="22.42578125" customWidth="1"/>
    <col min="4" max="4" width="17" customWidth="1"/>
    <col min="5" max="6" width="18.28515625" customWidth="1"/>
    <col min="7" max="7" width="16.28515625" customWidth="1"/>
    <col min="8" max="8" width="19" customWidth="1"/>
    <col min="9" max="9" width="11.7109375" customWidth="1"/>
    <col min="10" max="10" width="9" customWidth="1"/>
    <col min="11" max="11" width="10" customWidth="1"/>
    <col min="12" max="12" width="9.7109375" customWidth="1"/>
    <col min="13" max="13" width="15.140625" customWidth="1"/>
    <col min="14" max="14" width="10.42578125" customWidth="1"/>
    <col min="15" max="15" width="10.7109375" bestFit="1" customWidth="1"/>
  </cols>
  <sheetData>
    <row r="1" spans="1:19" ht="23.25" customHeight="1" thickBot="1" x14ac:dyDescent="0.4">
      <c r="A1" s="48" t="s">
        <v>7</v>
      </c>
      <c r="B1" s="48"/>
      <c r="C1" s="36"/>
      <c r="D1" s="36"/>
      <c r="E1" s="36"/>
      <c r="F1" s="36"/>
      <c r="G1" s="36"/>
    </row>
    <row r="2" spans="1:19" ht="27.75" customHeight="1" thickBot="1" x14ac:dyDescent="0.3">
      <c r="A2" s="164" t="s">
        <v>8</v>
      </c>
      <c r="B2" s="165"/>
      <c r="C2" s="166"/>
      <c r="D2" s="167" t="s">
        <v>9</v>
      </c>
      <c r="E2" s="168"/>
    </row>
    <row r="3" spans="1:19" ht="7.5" customHeight="1" x14ac:dyDescent="0.2"/>
    <row r="4" spans="1:19" ht="53.25" hidden="1" customHeight="1" x14ac:dyDescent="0.2">
      <c r="A4" s="140"/>
      <c r="B4" s="140"/>
      <c r="C4" s="141"/>
      <c r="D4" s="141"/>
      <c r="E4" s="141"/>
      <c r="F4" s="141"/>
      <c r="G4" s="141"/>
    </row>
    <row r="5" spans="1:19" ht="12" customHeight="1" x14ac:dyDescent="0.2">
      <c r="A5" s="148"/>
      <c r="B5" s="149"/>
      <c r="C5" s="150"/>
      <c r="D5" s="150"/>
      <c r="E5" s="150"/>
      <c r="F5" s="150"/>
      <c r="G5" s="151"/>
    </row>
    <row r="6" spans="1:19" ht="33" customHeight="1" x14ac:dyDescent="0.25">
      <c r="A6" s="67" t="s">
        <v>10</v>
      </c>
      <c r="B6" s="79"/>
      <c r="C6" s="146"/>
      <c r="D6" s="147"/>
      <c r="E6" s="31" t="s">
        <v>5</v>
      </c>
      <c r="F6" s="144"/>
      <c r="G6" s="145"/>
      <c r="L6" s="17"/>
      <c r="M6" s="17"/>
      <c r="N6" s="17"/>
    </row>
    <row r="7" spans="1:19" ht="25.9" customHeight="1" x14ac:dyDescent="0.2">
      <c r="A7" s="32" t="s">
        <v>11</v>
      </c>
      <c r="B7" s="32"/>
      <c r="C7" s="23">
        <v>43101</v>
      </c>
      <c r="D7" s="23">
        <v>43921</v>
      </c>
      <c r="E7" s="30" t="s">
        <v>12</v>
      </c>
      <c r="F7" s="142">
        <f>INT((+D7-C7)/30.4166666)</f>
        <v>26</v>
      </c>
      <c r="G7" s="143"/>
      <c r="L7" s="17"/>
      <c r="M7" s="17"/>
      <c r="N7" s="17"/>
    </row>
    <row r="8" spans="1:19" ht="21" customHeight="1" x14ac:dyDescent="0.2">
      <c r="A8" s="177"/>
      <c r="B8" s="178"/>
      <c r="C8" s="178"/>
      <c r="D8" s="178"/>
      <c r="E8" s="178"/>
      <c r="F8" s="178"/>
      <c r="G8" s="179"/>
      <c r="M8" s="17"/>
      <c r="N8" s="17"/>
    </row>
    <row r="9" spans="1:19" s="2" customFormat="1" ht="60" x14ac:dyDescent="0.25">
      <c r="A9" s="128" t="s">
        <v>13</v>
      </c>
      <c r="B9" s="129"/>
      <c r="C9" s="130"/>
      <c r="D9" s="100" t="s">
        <v>48</v>
      </c>
      <c r="E9" s="100" t="s">
        <v>15</v>
      </c>
      <c r="F9" s="100" t="s">
        <v>16</v>
      </c>
      <c r="G9" s="69" t="s">
        <v>14</v>
      </c>
      <c r="H9" s="1"/>
      <c r="I9" s="47"/>
      <c r="J9" s="47"/>
      <c r="K9" s="47"/>
      <c r="L9" s="5"/>
      <c r="M9" s="17"/>
      <c r="N9" s="17"/>
      <c r="O9"/>
      <c r="P9"/>
    </row>
    <row r="10" spans="1:19" ht="59.25" customHeight="1" x14ac:dyDescent="0.25">
      <c r="A10" s="72" t="s">
        <v>17</v>
      </c>
      <c r="B10" s="186" t="s">
        <v>58</v>
      </c>
      <c r="C10" s="187"/>
      <c r="D10" s="46"/>
      <c r="E10" s="46"/>
      <c r="F10" s="46"/>
      <c r="G10" s="66"/>
      <c r="I10" s="44"/>
      <c r="J10" s="5"/>
      <c r="K10" s="5"/>
      <c r="L10" s="5"/>
      <c r="M10" s="17"/>
      <c r="N10" s="17"/>
      <c r="Q10" s="2"/>
      <c r="R10" s="2"/>
      <c r="S10" s="2"/>
    </row>
    <row r="11" spans="1:19" ht="15.95" customHeight="1" x14ac:dyDescent="0.25">
      <c r="A11" s="45" t="s">
        <v>44</v>
      </c>
      <c r="B11" s="188" t="s">
        <v>62</v>
      </c>
      <c r="C11" s="189"/>
      <c r="D11" s="27">
        <f>26*2000</f>
        <v>52000</v>
      </c>
      <c r="E11" s="27"/>
      <c r="F11" s="27">
        <v>0</v>
      </c>
      <c r="G11" s="7"/>
      <c r="I11" s="44"/>
      <c r="J11" s="5"/>
      <c r="K11" s="5"/>
      <c r="L11" s="5"/>
      <c r="M11" s="17"/>
      <c r="N11" s="17"/>
      <c r="Q11" s="2"/>
      <c r="R11" s="2"/>
      <c r="S11" s="2"/>
    </row>
    <row r="12" spans="1:19" ht="15.95" customHeight="1" x14ac:dyDescent="0.25">
      <c r="A12" s="45" t="s">
        <v>43</v>
      </c>
      <c r="B12" s="188" t="s">
        <v>63</v>
      </c>
      <c r="C12" s="189"/>
      <c r="D12" s="27">
        <f>26*500</f>
        <v>13000</v>
      </c>
      <c r="E12" s="27"/>
      <c r="F12" s="27"/>
      <c r="G12" s="7">
        <f t="shared" ref="G12:G18" si="0">SUM(D12:F12)</f>
        <v>13000</v>
      </c>
      <c r="I12" s="44"/>
      <c r="J12" s="5"/>
      <c r="K12" s="5"/>
      <c r="L12" s="5"/>
      <c r="M12" s="17"/>
      <c r="N12" s="17"/>
      <c r="Q12" s="2"/>
      <c r="R12" s="2"/>
      <c r="S12" s="2"/>
    </row>
    <row r="13" spans="1:19" ht="15.95" customHeight="1" x14ac:dyDescent="0.25">
      <c r="A13" s="45" t="s">
        <v>65</v>
      </c>
      <c r="B13" s="190" t="s">
        <v>64</v>
      </c>
      <c r="C13" s="189"/>
      <c r="D13" s="27">
        <f>5*1000</f>
        <v>5000</v>
      </c>
      <c r="E13" s="27">
        <f>5*1000</f>
        <v>5000</v>
      </c>
      <c r="F13" s="27"/>
      <c r="G13" s="7">
        <f t="shared" si="0"/>
        <v>10000</v>
      </c>
      <c r="I13" s="44"/>
      <c r="J13" s="5"/>
      <c r="K13" s="5"/>
      <c r="L13" s="5"/>
      <c r="M13" s="17"/>
      <c r="N13" s="17"/>
      <c r="Q13" s="2"/>
      <c r="R13" s="2"/>
      <c r="S13" s="2"/>
    </row>
    <row r="14" spans="1:19" ht="37.5" customHeight="1" x14ac:dyDescent="0.25">
      <c r="A14" s="73" t="s">
        <v>57</v>
      </c>
      <c r="B14" s="184"/>
      <c r="C14" s="185"/>
      <c r="D14" s="49">
        <f>SUM(D11:D13)</f>
        <v>70000</v>
      </c>
      <c r="E14" s="49">
        <f>SUM(E11:E13)</f>
        <v>5000</v>
      </c>
      <c r="F14" s="49">
        <f>SUM(F11:F13)</f>
        <v>0</v>
      </c>
      <c r="G14" s="50">
        <f t="shared" si="0"/>
        <v>75000</v>
      </c>
      <c r="I14" s="44"/>
      <c r="J14" s="5"/>
      <c r="K14" s="5"/>
      <c r="L14" s="5"/>
      <c r="M14" s="17"/>
      <c r="N14" s="17"/>
      <c r="Q14" s="2"/>
      <c r="R14" s="2"/>
      <c r="S14" s="2"/>
    </row>
    <row r="15" spans="1:19" ht="37.5" customHeight="1" x14ac:dyDescent="0.25">
      <c r="A15" s="86" t="s">
        <v>18</v>
      </c>
      <c r="B15" s="191">
        <v>0.44219999999999998</v>
      </c>
      <c r="C15" s="181"/>
      <c r="D15" s="27">
        <f>B15*D14</f>
        <v>30954</v>
      </c>
      <c r="E15" s="27"/>
      <c r="F15" s="27"/>
      <c r="G15" s="7">
        <f t="shared" si="0"/>
        <v>30954</v>
      </c>
      <c r="I15" s="44"/>
      <c r="J15" s="5"/>
      <c r="K15" s="5"/>
      <c r="L15" s="5"/>
      <c r="M15" s="17"/>
      <c r="N15" s="17"/>
      <c r="Q15" s="2"/>
      <c r="R15" s="2"/>
      <c r="S15" s="2"/>
    </row>
    <row r="16" spans="1:19" ht="37.5" customHeight="1" x14ac:dyDescent="0.25">
      <c r="A16" s="86" t="s">
        <v>18</v>
      </c>
      <c r="B16" s="191">
        <v>0.31419999999999998</v>
      </c>
      <c r="C16" s="192"/>
      <c r="D16" s="27"/>
      <c r="E16" s="27">
        <f>B16*E14</f>
        <v>1571</v>
      </c>
      <c r="F16" s="27"/>
      <c r="G16" s="7">
        <f t="shared" si="0"/>
        <v>1571</v>
      </c>
      <c r="I16" s="44"/>
      <c r="J16" s="5"/>
      <c r="K16" s="5"/>
      <c r="L16" s="5"/>
      <c r="M16" s="17"/>
      <c r="N16" s="17"/>
      <c r="Q16" s="2"/>
      <c r="R16" s="2"/>
      <c r="S16" s="2"/>
    </row>
    <row r="17" spans="1:19" ht="37.5" customHeight="1" x14ac:dyDescent="0.25">
      <c r="A17" s="86" t="s">
        <v>18</v>
      </c>
      <c r="B17" s="193">
        <v>0</v>
      </c>
      <c r="C17" s="183"/>
      <c r="D17" s="27"/>
      <c r="E17" s="27"/>
      <c r="F17" s="27">
        <f>C17*F14</f>
        <v>0</v>
      </c>
      <c r="G17" s="7">
        <f t="shared" si="0"/>
        <v>0</v>
      </c>
      <c r="I17" s="44"/>
      <c r="J17" s="5"/>
      <c r="K17" s="5"/>
      <c r="L17" s="5"/>
      <c r="M17" s="17"/>
      <c r="N17" s="17"/>
      <c r="Q17" s="2"/>
      <c r="R17" s="2"/>
      <c r="S17" s="2"/>
    </row>
    <row r="18" spans="1:19" ht="47.25" customHeight="1" x14ac:dyDescent="0.25">
      <c r="A18" s="87" t="s">
        <v>56</v>
      </c>
      <c r="B18" s="80"/>
      <c r="C18" s="74"/>
      <c r="D18" s="49">
        <f>SUM(D14:D17)</f>
        <v>100954</v>
      </c>
      <c r="E18" s="49">
        <f t="shared" ref="E18" si="1">SUM(E14:E17)</f>
        <v>6571</v>
      </c>
      <c r="F18" s="49">
        <f>SUM(F14:F17)</f>
        <v>0</v>
      </c>
      <c r="G18" s="7">
        <f t="shared" si="0"/>
        <v>107525</v>
      </c>
      <c r="I18" s="44"/>
      <c r="J18" s="5"/>
      <c r="K18" s="5"/>
      <c r="L18" s="5"/>
      <c r="M18" s="17"/>
      <c r="N18" s="17"/>
      <c r="Q18" s="2"/>
      <c r="R18" s="2"/>
      <c r="S18" s="2"/>
    </row>
    <row r="19" spans="1:19" ht="12.75" customHeight="1" x14ac:dyDescent="0.25">
      <c r="A19" s="75"/>
      <c r="B19" s="81"/>
      <c r="C19" s="76"/>
      <c r="D19" s="77"/>
      <c r="E19" s="77"/>
      <c r="F19" s="77"/>
      <c r="G19" s="78"/>
      <c r="I19" s="44"/>
      <c r="J19" s="5"/>
      <c r="K19" s="5"/>
      <c r="L19" s="5"/>
      <c r="M19" s="17"/>
      <c r="N19" s="17"/>
      <c r="Q19" s="2"/>
      <c r="R19" s="2"/>
      <c r="S19" s="2"/>
    </row>
    <row r="20" spans="1:19" ht="53.25" customHeight="1" x14ac:dyDescent="0.25">
      <c r="A20" s="128" t="s">
        <v>54</v>
      </c>
      <c r="B20" s="129"/>
      <c r="C20" s="130"/>
      <c r="D20" s="155" t="s">
        <v>61</v>
      </c>
      <c r="E20" s="156"/>
      <c r="F20" s="156"/>
      <c r="G20" s="157"/>
      <c r="H20" s="99"/>
      <c r="I20" s="98"/>
      <c r="J20" s="33"/>
      <c r="K20" s="5"/>
      <c r="L20" s="5"/>
      <c r="M20" s="17"/>
      <c r="N20" s="17"/>
      <c r="Q20" s="2"/>
      <c r="R20" s="2"/>
      <c r="S20" s="2"/>
    </row>
    <row r="21" spans="1:19" ht="15.95" customHeight="1" x14ac:dyDescent="0.25">
      <c r="A21" s="152"/>
      <c r="B21" s="153"/>
      <c r="C21" s="154"/>
      <c r="D21" s="28"/>
      <c r="E21" s="28">
        <v>0</v>
      </c>
      <c r="F21" s="28">
        <v>0</v>
      </c>
      <c r="G21" s="7">
        <f>SUM(D21:F21)</f>
        <v>0</v>
      </c>
      <c r="H21" s="3"/>
      <c r="I21" s="20"/>
      <c r="J21" s="33"/>
      <c r="K21" s="5"/>
      <c r="L21" s="5"/>
      <c r="M21" s="17"/>
      <c r="N21" s="17"/>
      <c r="Q21" s="2"/>
      <c r="R21" s="2"/>
      <c r="S21" s="2"/>
    </row>
    <row r="22" spans="1:19" ht="15.95" customHeight="1" x14ac:dyDescent="0.25">
      <c r="A22" s="152"/>
      <c r="B22" s="153"/>
      <c r="C22" s="154"/>
      <c r="D22" s="28">
        <v>0</v>
      </c>
      <c r="E22" s="28">
        <v>0</v>
      </c>
      <c r="F22" s="28">
        <v>0</v>
      </c>
      <c r="G22" s="7">
        <f>SUM(D22:F22)</f>
        <v>0</v>
      </c>
      <c r="H22" s="3"/>
      <c r="I22" s="20"/>
      <c r="J22" s="33"/>
      <c r="K22" s="5"/>
      <c r="L22" s="5"/>
      <c r="M22" s="17"/>
      <c r="N22" s="17"/>
      <c r="Q22" s="2"/>
      <c r="R22" s="2"/>
      <c r="S22" s="2"/>
    </row>
    <row r="23" spans="1:19" ht="15.95" customHeight="1" x14ac:dyDescent="0.25">
      <c r="A23" s="152"/>
      <c r="B23" s="153"/>
      <c r="C23" s="154"/>
      <c r="D23" s="28">
        <v>0</v>
      </c>
      <c r="E23" s="28">
        <v>0</v>
      </c>
      <c r="F23" s="28">
        <v>0</v>
      </c>
      <c r="G23" s="7">
        <f>SUM(D23:F23)</f>
        <v>0</v>
      </c>
      <c r="H23" s="3"/>
      <c r="I23" s="20"/>
      <c r="J23" s="33"/>
      <c r="K23" s="5"/>
      <c r="L23" s="5"/>
      <c r="M23" s="17"/>
      <c r="N23" s="17"/>
      <c r="Q23" s="2"/>
      <c r="R23" s="2"/>
      <c r="S23" s="2"/>
    </row>
    <row r="24" spans="1:19" ht="37.5" customHeight="1" x14ac:dyDescent="0.25">
      <c r="A24" s="161" t="s">
        <v>55</v>
      </c>
      <c r="B24" s="162"/>
      <c r="C24" s="163"/>
      <c r="D24" s="7">
        <f>SUM(D21:D23)</f>
        <v>0</v>
      </c>
      <c r="E24" s="7">
        <f t="shared" ref="E24:G24" si="2">SUM(E21:E23)</f>
        <v>0</v>
      </c>
      <c r="F24" s="7">
        <f t="shared" si="2"/>
        <v>0</v>
      </c>
      <c r="G24" s="7">
        <f t="shared" si="2"/>
        <v>0</v>
      </c>
      <c r="H24" s="3"/>
      <c r="I24" s="20"/>
      <c r="J24" s="33"/>
      <c r="K24" s="5"/>
      <c r="L24" s="5"/>
      <c r="M24" s="17"/>
      <c r="N24" s="17"/>
      <c r="Q24" s="2"/>
      <c r="R24" s="2"/>
      <c r="S24" s="2"/>
    </row>
    <row r="25" spans="1:19" ht="15" customHeight="1" x14ac:dyDescent="0.25">
      <c r="A25" s="88"/>
      <c r="B25" s="89"/>
      <c r="C25" s="90"/>
      <c r="D25" s="91"/>
      <c r="E25" s="91"/>
      <c r="F25" s="91"/>
      <c r="G25" s="78"/>
      <c r="I25" s="44"/>
      <c r="J25" s="5"/>
      <c r="K25" s="5"/>
      <c r="L25" s="5"/>
      <c r="M25" s="17"/>
      <c r="N25" s="17"/>
      <c r="Q25" s="2"/>
      <c r="R25" s="2"/>
      <c r="S25" s="2"/>
    </row>
    <row r="26" spans="1:19" ht="40.5" customHeight="1" x14ac:dyDescent="0.25">
      <c r="A26" s="128" t="s">
        <v>19</v>
      </c>
      <c r="B26" s="129"/>
      <c r="C26" s="130"/>
      <c r="D26" s="49"/>
      <c r="E26" s="49"/>
      <c r="F26" s="49"/>
      <c r="G26" s="50"/>
      <c r="I26" s="44"/>
      <c r="J26" s="5"/>
      <c r="K26" s="5"/>
      <c r="L26" s="5"/>
      <c r="M26" s="17"/>
      <c r="N26" s="17"/>
      <c r="Q26" s="2"/>
      <c r="R26" s="2"/>
      <c r="S26" s="2"/>
    </row>
    <row r="27" spans="1:19" ht="15.95" customHeight="1" x14ac:dyDescent="0.2">
      <c r="A27" s="152" t="s">
        <v>20</v>
      </c>
      <c r="B27" s="153"/>
      <c r="C27" s="154"/>
      <c r="D27" s="28">
        <v>10000</v>
      </c>
      <c r="E27" s="28"/>
      <c r="F27" s="28"/>
      <c r="G27" s="7">
        <f>SUM(D27:F27)</f>
        <v>10000</v>
      </c>
      <c r="I27" s="5"/>
      <c r="J27" s="5"/>
      <c r="K27" s="5"/>
      <c r="L27" s="5"/>
      <c r="M27" s="35"/>
      <c r="N27" s="17"/>
    </row>
    <row r="28" spans="1:19" ht="15.95" customHeight="1" x14ac:dyDescent="0.2">
      <c r="A28" s="106" t="s">
        <v>21</v>
      </c>
      <c r="B28" s="107"/>
      <c r="C28" s="108"/>
      <c r="D28" s="28"/>
      <c r="E28" s="28">
        <v>5000</v>
      </c>
      <c r="F28" s="28"/>
      <c r="G28" s="7">
        <f>SUM(D28:F28)</f>
        <v>5000</v>
      </c>
      <c r="I28" s="5"/>
      <c r="J28" s="5"/>
      <c r="K28" s="5"/>
      <c r="L28" s="5"/>
      <c r="M28" s="35"/>
      <c r="N28" s="17"/>
    </row>
    <row r="29" spans="1:19" ht="15.95" customHeight="1" x14ac:dyDescent="0.2">
      <c r="A29" s="106" t="s">
        <v>22</v>
      </c>
      <c r="B29" s="107"/>
      <c r="C29" s="108"/>
      <c r="D29" s="28"/>
      <c r="E29" s="28"/>
      <c r="F29" s="28"/>
      <c r="G29" s="7">
        <f>SUM(D29:F29)</f>
        <v>0</v>
      </c>
      <c r="I29" s="5"/>
      <c r="J29" s="5"/>
      <c r="K29" s="5"/>
      <c r="L29" s="5"/>
      <c r="M29" s="35"/>
      <c r="N29" s="17"/>
    </row>
    <row r="30" spans="1:19" ht="15.95" customHeight="1" x14ac:dyDescent="0.2">
      <c r="A30" s="106"/>
      <c r="B30" s="107"/>
      <c r="C30" s="108"/>
      <c r="D30" s="28"/>
      <c r="E30" s="28"/>
      <c r="F30" s="28"/>
      <c r="G30" s="7">
        <f>SUM(D30:F30)</f>
        <v>0</v>
      </c>
      <c r="I30" s="5"/>
      <c r="J30" s="5"/>
      <c r="K30" s="5"/>
      <c r="L30" s="5"/>
      <c r="M30" s="35"/>
      <c r="N30" s="17"/>
    </row>
    <row r="31" spans="1:19" ht="15.95" customHeight="1" x14ac:dyDescent="0.2">
      <c r="A31" s="152"/>
      <c r="B31" s="153"/>
      <c r="C31" s="154"/>
      <c r="D31" s="28"/>
      <c r="E31" s="28"/>
      <c r="F31" s="28"/>
      <c r="G31" s="7">
        <f>SUM(D31:F31)</f>
        <v>0</v>
      </c>
      <c r="I31" s="5"/>
      <c r="J31" s="5"/>
      <c r="K31" s="5"/>
      <c r="L31" s="5"/>
      <c r="M31" s="35"/>
      <c r="N31" s="17"/>
    </row>
    <row r="32" spans="1:19" ht="40.5" customHeight="1" x14ac:dyDescent="0.2">
      <c r="A32" s="161" t="s">
        <v>45</v>
      </c>
      <c r="B32" s="162"/>
      <c r="C32" s="163"/>
      <c r="D32" s="7">
        <f>SUM(D27:D31)</f>
        <v>10000</v>
      </c>
      <c r="E32" s="7">
        <f>SUM(E27:E31)</f>
        <v>5000</v>
      </c>
      <c r="F32" s="7">
        <f>SUM(F27:F31)</f>
        <v>0</v>
      </c>
      <c r="G32" s="7">
        <f>SUM(G27:G31)</f>
        <v>15000</v>
      </c>
      <c r="I32" s="5"/>
      <c r="J32" s="5"/>
      <c r="K32" s="5"/>
      <c r="L32" s="5"/>
      <c r="M32" s="35"/>
      <c r="N32" s="17"/>
    </row>
    <row r="33" spans="1:19" ht="15.95" customHeight="1" x14ac:dyDescent="0.2">
      <c r="A33" s="88"/>
      <c r="B33" s="89"/>
      <c r="C33" s="90"/>
      <c r="D33" s="91"/>
      <c r="E33" s="91"/>
      <c r="F33" s="91"/>
      <c r="G33" s="78"/>
      <c r="I33" s="5"/>
      <c r="J33" s="5"/>
      <c r="K33" s="5"/>
      <c r="L33" s="5"/>
      <c r="M33" s="35"/>
      <c r="N33" s="17"/>
    </row>
    <row r="34" spans="1:19" ht="15.95" customHeight="1" x14ac:dyDescent="0.2">
      <c r="A34" s="128" t="s">
        <v>23</v>
      </c>
      <c r="B34" s="129"/>
      <c r="C34" s="130"/>
      <c r="D34" s="51"/>
      <c r="E34" s="51"/>
      <c r="F34" s="51"/>
      <c r="G34" s="50"/>
      <c r="I34" s="5"/>
      <c r="J34" s="5"/>
      <c r="K34" s="5"/>
      <c r="L34" s="5"/>
      <c r="M34" s="35"/>
      <c r="N34" s="17"/>
    </row>
    <row r="35" spans="1:19" ht="15.95" customHeight="1" x14ac:dyDescent="0.2">
      <c r="A35" s="158" t="s">
        <v>47</v>
      </c>
      <c r="B35" s="159"/>
      <c r="C35" s="160"/>
      <c r="D35" s="28">
        <v>10000</v>
      </c>
      <c r="E35" s="28">
        <v>10000</v>
      </c>
      <c r="F35" s="28"/>
      <c r="G35" s="7">
        <f>SUM(D35:F35)</f>
        <v>20000</v>
      </c>
      <c r="I35" s="5"/>
      <c r="J35" s="5"/>
      <c r="K35" s="5"/>
      <c r="L35" s="5"/>
      <c r="M35" s="35"/>
      <c r="N35" s="17"/>
    </row>
    <row r="36" spans="1:19" ht="15.95" customHeight="1" x14ac:dyDescent="0.25">
      <c r="A36" s="158" t="s">
        <v>24</v>
      </c>
      <c r="B36" s="159"/>
      <c r="C36" s="160"/>
      <c r="D36" s="28"/>
      <c r="E36" s="28"/>
      <c r="F36" s="28"/>
      <c r="G36" s="7">
        <f>SUM(D36:F36)</f>
        <v>0</v>
      </c>
      <c r="I36" s="5"/>
      <c r="J36" s="5"/>
      <c r="K36" s="5"/>
      <c r="L36" s="5"/>
      <c r="M36" s="35"/>
      <c r="N36" s="17"/>
      <c r="Q36" s="2"/>
      <c r="R36" s="2"/>
      <c r="S36" s="2"/>
    </row>
    <row r="37" spans="1:19" ht="15.95" customHeight="1" x14ac:dyDescent="0.25">
      <c r="A37" s="158"/>
      <c r="B37" s="159"/>
      <c r="C37" s="160"/>
      <c r="D37" s="28"/>
      <c r="E37" s="28"/>
      <c r="F37" s="28"/>
      <c r="G37" s="7">
        <f>SUM(D37:F37)</f>
        <v>0</v>
      </c>
      <c r="I37" s="5"/>
      <c r="J37" s="5"/>
      <c r="K37" s="5"/>
      <c r="L37" s="5"/>
      <c r="M37" s="35"/>
      <c r="N37" s="17"/>
      <c r="Q37" s="2"/>
      <c r="R37" s="2"/>
      <c r="S37" s="2"/>
    </row>
    <row r="38" spans="1:19" ht="15.95" customHeight="1" x14ac:dyDescent="0.25">
      <c r="A38" s="158"/>
      <c r="B38" s="159"/>
      <c r="C38" s="160"/>
      <c r="D38" s="28"/>
      <c r="E38" s="28"/>
      <c r="F38" s="28"/>
      <c r="G38" s="7">
        <f>SUM(D38:F38)</f>
        <v>0</v>
      </c>
      <c r="I38" s="5"/>
      <c r="J38" s="5"/>
      <c r="K38" s="5"/>
      <c r="L38" s="5"/>
      <c r="M38" s="35"/>
      <c r="N38" s="17"/>
      <c r="Q38" s="2"/>
      <c r="R38" s="2"/>
      <c r="S38" s="2"/>
    </row>
    <row r="39" spans="1:19" ht="15.95" customHeight="1" x14ac:dyDescent="0.25">
      <c r="A39" s="158"/>
      <c r="B39" s="159"/>
      <c r="C39" s="160"/>
      <c r="D39" s="28"/>
      <c r="E39" s="28"/>
      <c r="F39" s="28"/>
      <c r="G39" s="7">
        <f>SUM(D39:F39)</f>
        <v>0</v>
      </c>
      <c r="I39" s="5"/>
      <c r="J39" s="5"/>
      <c r="K39" s="5"/>
      <c r="L39" s="5"/>
      <c r="M39" s="35"/>
      <c r="N39" s="17"/>
      <c r="Q39" s="2"/>
      <c r="R39" s="2"/>
      <c r="S39" s="2"/>
    </row>
    <row r="40" spans="1:19" ht="15.95" customHeight="1" x14ac:dyDescent="0.25">
      <c r="A40" s="134" t="s">
        <v>46</v>
      </c>
      <c r="B40" s="135"/>
      <c r="C40" s="136"/>
      <c r="D40" s="51">
        <f>SUM(D35:D39)</f>
        <v>10000</v>
      </c>
      <c r="E40" s="51">
        <f t="shared" ref="E40:G40" si="3">SUM(E35:E39)</f>
        <v>10000</v>
      </c>
      <c r="F40" s="51">
        <f t="shared" si="3"/>
        <v>0</v>
      </c>
      <c r="G40" s="51">
        <f t="shared" si="3"/>
        <v>20000</v>
      </c>
      <c r="I40" s="5"/>
      <c r="J40" s="5"/>
      <c r="K40" s="5"/>
      <c r="L40" s="5"/>
      <c r="M40" s="35"/>
      <c r="N40" s="17"/>
      <c r="Q40" s="2"/>
      <c r="R40" s="2"/>
      <c r="S40" s="2"/>
    </row>
    <row r="41" spans="1:19" ht="15.95" customHeight="1" x14ac:dyDescent="0.25">
      <c r="A41" s="92"/>
      <c r="B41" s="93"/>
      <c r="C41" s="94"/>
      <c r="D41" s="91"/>
      <c r="E41" s="91"/>
      <c r="F41" s="91"/>
      <c r="G41" s="78"/>
      <c r="I41" s="5"/>
      <c r="J41" s="5"/>
      <c r="K41" s="5"/>
      <c r="L41" s="5"/>
      <c r="M41" s="35"/>
      <c r="N41" s="17"/>
      <c r="Q41" s="2"/>
      <c r="R41" s="2"/>
      <c r="S41" s="2"/>
    </row>
    <row r="42" spans="1:19" ht="27.75" customHeight="1" x14ac:dyDescent="0.25">
      <c r="A42" s="128" t="s">
        <v>25</v>
      </c>
      <c r="B42" s="129"/>
      <c r="C42" s="130"/>
      <c r="D42" s="51"/>
      <c r="E42" s="51"/>
      <c r="F42" s="51"/>
      <c r="G42" s="50"/>
      <c r="I42" s="5"/>
      <c r="J42" s="5"/>
      <c r="K42" s="5"/>
      <c r="L42" s="5"/>
      <c r="M42" s="35"/>
      <c r="N42" s="17"/>
      <c r="Q42" s="2"/>
      <c r="R42" s="2"/>
      <c r="S42" s="2"/>
    </row>
    <row r="43" spans="1:19" ht="15.95" customHeight="1" x14ac:dyDescent="0.25">
      <c r="A43" s="158" t="s">
        <v>26</v>
      </c>
      <c r="B43" s="159"/>
      <c r="C43" s="160"/>
      <c r="D43" s="28">
        <v>50000</v>
      </c>
      <c r="E43" s="28">
        <v>10000</v>
      </c>
      <c r="F43" s="28"/>
      <c r="G43" s="7">
        <f>SUM(D43:F43)</f>
        <v>60000</v>
      </c>
      <c r="I43" s="5"/>
      <c r="J43" s="5"/>
      <c r="K43" s="5"/>
      <c r="L43" s="5"/>
      <c r="M43" s="35"/>
      <c r="N43" s="17"/>
      <c r="Q43" s="2"/>
      <c r="R43" s="2"/>
      <c r="S43" s="2"/>
    </row>
    <row r="44" spans="1:19" ht="15.95" customHeight="1" x14ac:dyDescent="0.2">
      <c r="A44" s="158" t="s">
        <v>27</v>
      </c>
      <c r="B44" s="159"/>
      <c r="C44" s="160"/>
      <c r="D44" s="28"/>
      <c r="E44" s="28"/>
      <c r="F44" s="28"/>
      <c r="G44" s="7">
        <f>SUM(D44:F44)</f>
        <v>0</v>
      </c>
      <c r="I44" s="5"/>
      <c r="J44" s="5"/>
      <c r="K44" s="5"/>
      <c r="L44" s="5"/>
      <c r="M44" s="35"/>
      <c r="N44" s="17"/>
    </row>
    <row r="45" spans="1:19" ht="15.95" customHeight="1" x14ac:dyDescent="0.2">
      <c r="A45" s="158" t="s">
        <v>28</v>
      </c>
      <c r="B45" s="159"/>
      <c r="C45" s="160"/>
      <c r="D45" s="28"/>
      <c r="E45" s="28"/>
      <c r="F45" s="28"/>
      <c r="G45" s="7">
        <f>SUM(D45:F45)</f>
        <v>0</v>
      </c>
      <c r="I45" s="5"/>
      <c r="J45" s="5"/>
      <c r="K45" s="5"/>
      <c r="L45" s="5"/>
      <c r="M45" s="35"/>
      <c r="N45" s="17"/>
    </row>
    <row r="46" spans="1:19" ht="15.95" customHeight="1" x14ac:dyDescent="0.2">
      <c r="A46" s="158"/>
      <c r="B46" s="159"/>
      <c r="C46" s="160"/>
      <c r="D46" s="28"/>
      <c r="E46" s="28"/>
      <c r="F46" s="28"/>
      <c r="G46" s="7">
        <f>SUM(D46:F46)</f>
        <v>0</v>
      </c>
      <c r="I46" s="5"/>
      <c r="J46" s="5"/>
      <c r="K46" s="5"/>
      <c r="L46" s="5"/>
      <c r="M46" s="35"/>
      <c r="N46" s="17"/>
    </row>
    <row r="47" spans="1:19" ht="15.95" customHeight="1" x14ac:dyDescent="0.2">
      <c r="A47" s="134" t="s">
        <v>49</v>
      </c>
      <c r="B47" s="135"/>
      <c r="C47" s="136"/>
      <c r="D47" s="51">
        <f>SUM(D43:D46)</f>
        <v>50000</v>
      </c>
      <c r="E47" s="51">
        <f t="shared" ref="E47:F47" si="4">SUM(E43:E46)</f>
        <v>10000</v>
      </c>
      <c r="F47" s="51">
        <f t="shared" si="4"/>
        <v>0</v>
      </c>
      <c r="G47" s="51">
        <f>SUM(D47:F47)</f>
        <v>60000</v>
      </c>
      <c r="I47" s="5"/>
      <c r="J47" s="5"/>
      <c r="K47" s="5"/>
      <c r="L47" s="5"/>
      <c r="M47" s="35"/>
      <c r="N47" s="17"/>
    </row>
    <row r="48" spans="1:19" ht="15.95" customHeight="1" x14ac:dyDescent="0.2">
      <c r="A48" s="95"/>
      <c r="B48" s="96"/>
      <c r="C48" s="97"/>
      <c r="D48" s="91"/>
      <c r="E48" s="91"/>
      <c r="F48" s="91"/>
      <c r="G48" s="78"/>
      <c r="I48" s="5"/>
      <c r="J48" s="5"/>
      <c r="K48" s="5"/>
      <c r="L48" s="5"/>
      <c r="M48" s="35"/>
      <c r="N48" s="17"/>
    </row>
    <row r="49" spans="1:19" ht="51.75" customHeight="1" x14ac:dyDescent="0.2">
      <c r="A49" s="128" t="s">
        <v>29</v>
      </c>
      <c r="B49" s="129"/>
      <c r="C49" s="130"/>
      <c r="D49" s="155" t="s">
        <v>61</v>
      </c>
      <c r="E49" s="156"/>
      <c r="F49" s="156"/>
      <c r="G49" s="157"/>
      <c r="H49" s="99"/>
      <c r="I49" s="5"/>
      <c r="J49" s="5"/>
      <c r="K49" s="5"/>
      <c r="L49" s="5"/>
      <c r="M49" s="35"/>
      <c r="N49" s="17"/>
    </row>
    <row r="50" spans="1:19" ht="24" customHeight="1" x14ac:dyDescent="0.2">
      <c r="A50" s="121" t="s">
        <v>30</v>
      </c>
      <c r="B50" s="122"/>
      <c r="C50" s="123"/>
      <c r="D50" s="61">
        <f>0.15*D18</f>
        <v>15143.099999999999</v>
      </c>
      <c r="E50" s="61">
        <f>0.15*E18</f>
        <v>985.65</v>
      </c>
      <c r="F50" s="61">
        <f>0.15*F18</f>
        <v>0</v>
      </c>
      <c r="G50" s="7">
        <f>SUM(D50:F50)</f>
        <v>16128.749999999998</v>
      </c>
      <c r="I50" s="5"/>
      <c r="J50" s="5"/>
      <c r="K50" s="5"/>
      <c r="L50" s="5"/>
      <c r="M50" s="17"/>
      <c r="N50" s="17"/>
    </row>
    <row r="51" spans="1:19" ht="24" customHeight="1" x14ac:dyDescent="0.2">
      <c r="A51" s="134" t="s">
        <v>59</v>
      </c>
      <c r="B51" s="135"/>
      <c r="C51" s="136"/>
      <c r="D51" s="51">
        <f>SUM(D50)</f>
        <v>15143.099999999999</v>
      </c>
      <c r="E51" s="51">
        <f t="shared" ref="E51:F51" si="5">SUM(E50)</f>
        <v>985.65</v>
      </c>
      <c r="F51" s="51">
        <f t="shared" si="5"/>
        <v>0</v>
      </c>
      <c r="G51" s="51">
        <f>SUM(G50)</f>
        <v>16128.749999999998</v>
      </c>
      <c r="I51" s="5"/>
      <c r="J51" s="5"/>
      <c r="K51" s="5"/>
      <c r="L51" s="5"/>
      <c r="M51" s="17"/>
      <c r="N51" s="17"/>
    </row>
    <row r="52" spans="1:19" s="3" customFormat="1" ht="16.5" customHeight="1" x14ac:dyDescent="0.2">
      <c r="A52" s="95"/>
      <c r="B52" s="96"/>
      <c r="C52" s="97"/>
      <c r="D52" s="91"/>
      <c r="E52" s="102"/>
      <c r="F52" s="102"/>
      <c r="G52" s="103"/>
      <c r="I52" s="33"/>
      <c r="J52" s="33"/>
      <c r="K52" s="33"/>
      <c r="L52" s="33"/>
      <c r="M52" s="104"/>
      <c r="N52" s="104"/>
    </row>
    <row r="53" spans="1:19" ht="24" customHeight="1" x14ac:dyDescent="0.2">
      <c r="A53" s="134" t="s">
        <v>60</v>
      </c>
      <c r="B53" s="135"/>
      <c r="C53" s="136"/>
      <c r="D53" s="101"/>
      <c r="E53" s="101"/>
      <c r="F53" s="101"/>
      <c r="G53" s="7"/>
      <c r="I53" s="5"/>
      <c r="J53" s="5"/>
      <c r="K53" s="5"/>
      <c r="L53" s="5"/>
      <c r="M53" s="17"/>
      <c r="N53" s="17"/>
    </row>
    <row r="54" spans="1:19" ht="18" customHeight="1" thickBot="1" x14ac:dyDescent="0.3">
      <c r="A54" s="174" t="s">
        <v>53</v>
      </c>
      <c r="B54" s="175"/>
      <c r="C54" s="176"/>
      <c r="D54" s="29"/>
      <c r="E54" s="29"/>
      <c r="F54" s="29"/>
      <c r="G54" s="7">
        <f>SUM(D54:F54)</f>
        <v>0</v>
      </c>
      <c r="I54" s="5"/>
      <c r="J54" s="33"/>
      <c r="K54" s="33"/>
      <c r="L54" s="33"/>
      <c r="M54" s="35"/>
      <c r="N54" s="17"/>
      <c r="Q54" s="2"/>
      <c r="R54" s="2"/>
      <c r="S54" s="2"/>
    </row>
    <row r="55" spans="1:19" ht="15.95" customHeight="1" thickTop="1" x14ac:dyDescent="0.2">
      <c r="A55" s="131" t="s">
        <v>31</v>
      </c>
      <c r="B55" s="132"/>
      <c r="C55" s="133"/>
      <c r="D55" s="43">
        <f>D47+D40+D32+D24+D18+D51+D54</f>
        <v>186097.1</v>
      </c>
      <c r="E55" s="43">
        <f t="shared" ref="E55:F55" si="6">E47+E40+E32+E24+E18+E51+E54</f>
        <v>32556.65</v>
      </c>
      <c r="F55" s="43">
        <f t="shared" si="6"/>
        <v>0</v>
      </c>
      <c r="G55" s="43">
        <f>G47+G40+G32+G24+G18+G51+G54</f>
        <v>218653.75</v>
      </c>
      <c r="I55" s="5"/>
      <c r="J55" s="33"/>
      <c r="K55" s="33"/>
      <c r="L55" s="33"/>
      <c r="M55" s="35"/>
      <c r="N55" s="17"/>
    </row>
    <row r="56" spans="1:19" x14ac:dyDescent="0.2">
      <c r="A56" s="4"/>
      <c r="B56" s="4"/>
      <c r="C56" s="4"/>
      <c r="D56" s="4"/>
      <c r="E56" s="4"/>
      <c r="F56" s="4"/>
      <c r="G56" s="4"/>
      <c r="I56" s="5"/>
      <c r="J56" s="33"/>
      <c r="K56" s="33"/>
      <c r="L56" s="33"/>
      <c r="M56" s="35"/>
      <c r="N56" s="17"/>
    </row>
    <row r="57" spans="1:19" s="1" customFormat="1" ht="63.75" customHeight="1" x14ac:dyDescent="0.25">
      <c r="A57" s="128" t="s">
        <v>32</v>
      </c>
      <c r="B57" s="129"/>
      <c r="C57" s="130"/>
      <c r="D57" s="68" t="str">
        <f>D9</f>
        <v xml:space="preserve">Samordnande stödmottagare / Johtava tuensaaja </v>
      </c>
      <c r="E57" s="68" t="str">
        <f>E9</f>
        <v>Stödmottagare / tuensaaja</v>
      </c>
      <c r="F57" s="68" t="str">
        <f>F9</f>
        <v>Stödmottagare  / Tuensaaja</v>
      </c>
      <c r="G57" s="69" t="str">
        <f>G9</f>
        <v>Totalt / Yhteensä</v>
      </c>
      <c r="H57"/>
      <c r="I57" s="5"/>
      <c r="J57" s="5"/>
      <c r="K57" s="34"/>
      <c r="L57" s="34"/>
      <c r="M57" s="35"/>
      <c r="N57" s="17"/>
      <c r="O57"/>
      <c r="P57"/>
      <c r="Q57"/>
      <c r="R57"/>
      <c r="S57"/>
    </row>
    <row r="58" spans="1:19" s="1" customFormat="1" ht="36.75" customHeight="1" x14ac:dyDescent="0.25">
      <c r="A58" s="128" t="s">
        <v>33</v>
      </c>
      <c r="B58" s="129"/>
      <c r="C58" s="130"/>
      <c r="D58" s="68"/>
      <c r="E58" s="68"/>
      <c r="F58" s="68"/>
      <c r="G58" s="69"/>
      <c r="H58"/>
      <c r="I58" s="5"/>
      <c r="J58" s="5"/>
      <c r="K58" s="34"/>
      <c r="L58" s="34"/>
      <c r="M58" s="35"/>
      <c r="N58" s="17"/>
      <c r="O58"/>
      <c r="P58"/>
      <c r="Q58"/>
      <c r="R58"/>
      <c r="S58"/>
    </row>
    <row r="59" spans="1:19" ht="36.75" customHeight="1" x14ac:dyDescent="0.2">
      <c r="A59" s="128" t="s">
        <v>34</v>
      </c>
      <c r="B59" s="129"/>
      <c r="C59" s="130"/>
      <c r="D59" s="68">
        <f t="shared" ref="D59:F59" si="7">INT(SUM(D60:D65))</f>
        <v>65134</v>
      </c>
      <c r="E59" s="68">
        <f t="shared" si="7"/>
        <v>11395</v>
      </c>
      <c r="F59" s="68">
        <f t="shared" si="7"/>
        <v>0</v>
      </c>
      <c r="G59" s="69">
        <f t="shared" ref="G59:G72" si="8">SUM(D59:F59)</f>
        <v>76529</v>
      </c>
      <c r="I59" s="5"/>
      <c r="J59" s="5"/>
      <c r="K59" s="5"/>
      <c r="L59" s="5"/>
      <c r="M59" s="35"/>
      <c r="N59" s="17"/>
    </row>
    <row r="60" spans="1:19" ht="14.25" customHeight="1" x14ac:dyDescent="0.25">
      <c r="A60" s="10" t="s">
        <v>66</v>
      </c>
      <c r="B60" s="83"/>
      <c r="C60" s="8"/>
      <c r="D60" s="11"/>
      <c r="E60" s="11">
        <v>11395</v>
      </c>
      <c r="F60" s="11"/>
      <c r="G60" s="7">
        <f t="shared" si="8"/>
        <v>11395</v>
      </c>
      <c r="I60" s="5"/>
      <c r="J60" s="5"/>
      <c r="K60" s="5"/>
      <c r="L60" s="5"/>
      <c r="M60" s="35"/>
      <c r="N60" s="17"/>
      <c r="Q60" s="2"/>
      <c r="R60" s="2"/>
      <c r="S60" s="2"/>
    </row>
    <row r="61" spans="1:19" ht="14.25" customHeight="1" x14ac:dyDescent="0.2">
      <c r="A61" s="10" t="s">
        <v>67</v>
      </c>
      <c r="B61" s="83"/>
      <c r="C61" s="8"/>
      <c r="D61" s="11">
        <v>65134</v>
      </c>
      <c r="E61" s="11"/>
      <c r="F61" s="11"/>
      <c r="G61" s="7">
        <f t="shared" si="8"/>
        <v>65134</v>
      </c>
      <c r="I61" s="5"/>
      <c r="J61" s="5"/>
      <c r="K61" s="5"/>
      <c r="L61" s="5"/>
      <c r="M61" s="35"/>
      <c r="N61" s="17"/>
    </row>
    <row r="62" spans="1:19" ht="14.25" customHeight="1" x14ac:dyDescent="0.2">
      <c r="A62" s="10"/>
      <c r="B62" s="83"/>
      <c r="C62" s="8"/>
      <c r="D62" s="11"/>
      <c r="E62" s="11"/>
      <c r="F62" s="11"/>
      <c r="G62" s="7">
        <f t="shared" si="8"/>
        <v>0</v>
      </c>
      <c r="I62" s="5"/>
      <c r="J62" s="5"/>
      <c r="K62" s="5"/>
      <c r="L62" s="5"/>
      <c r="M62" s="35"/>
      <c r="N62" s="17"/>
    </row>
    <row r="63" spans="1:19" ht="14.25" customHeight="1" x14ac:dyDescent="0.25">
      <c r="A63" s="10"/>
      <c r="B63" s="83"/>
      <c r="C63" s="8"/>
      <c r="D63" s="11"/>
      <c r="E63" s="11"/>
      <c r="F63" s="11"/>
      <c r="G63" s="7">
        <f t="shared" si="8"/>
        <v>0</v>
      </c>
      <c r="I63" s="5"/>
      <c r="J63" s="5"/>
      <c r="K63" s="5"/>
      <c r="L63" s="5"/>
      <c r="M63" s="35"/>
      <c r="N63" s="17"/>
      <c r="Q63" s="2"/>
      <c r="R63" s="2"/>
      <c r="S63" s="2"/>
    </row>
    <row r="64" spans="1:19" ht="14.25" customHeight="1" x14ac:dyDescent="0.25">
      <c r="A64" s="10"/>
      <c r="B64" s="83"/>
      <c r="C64" s="8"/>
      <c r="D64" s="11"/>
      <c r="E64" s="11"/>
      <c r="F64" s="11"/>
      <c r="G64" s="7">
        <f t="shared" si="8"/>
        <v>0</v>
      </c>
      <c r="I64" s="5"/>
      <c r="J64" s="5"/>
      <c r="K64" s="5"/>
      <c r="L64" s="5"/>
      <c r="M64" s="35"/>
      <c r="N64" s="17"/>
      <c r="Q64" s="2"/>
      <c r="R64" s="2"/>
      <c r="S64" s="2"/>
    </row>
    <row r="65" spans="1:19" ht="14.25" customHeight="1" x14ac:dyDescent="0.25">
      <c r="A65" s="10"/>
      <c r="B65" s="83"/>
      <c r="C65" s="8"/>
      <c r="D65" s="11"/>
      <c r="E65" s="11"/>
      <c r="F65" s="11"/>
      <c r="G65" s="7">
        <f t="shared" si="8"/>
        <v>0</v>
      </c>
      <c r="I65" s="5"/>
      <c r="J65" s="5"/>
      <c r="K65" s="5"/>
      <c r="L65" s="5"/>
      <c r="M65" s="35"/>
      <c r="N65" s="17"/>
      <c r="Q65" s="2"/>
      <c r="R65" s="2"/>
      <c r="S65" s="2"/>
    </row>
    <row r="66" spans="1:19" ht="24.75" customHeight="1" x14ac:dyDescent="0.25">
      <c r="A66" s="128" t="s">
        <v>35</v>
      </c>
      <c r="B66" s="129"/>
      <c r="C66" s="130"/>
      <c r="D66" s="52">
        <f t="shared" ref="D66:F66" si="9">INT(SUM(D67:D72))</f>
        <v>0</v>
      </c>
      <c r="E66" s="52">
        <f t="shared" si="9"/>
        <v>0</v>
      </c>
      <c r="F66" s="52">
        <f t="shared" si="9"/>
        <v>0</v>
      </c>
      <c r="G66" s="42">
        <f t="shared" si="8"/>
        <v>0</v>
      </c>
      <c r="I66" s="5"/>
      <c r="J66" s="5"/>
      <c r="K66" s="5"/>
      <c r="L66" s="5"/>
      <c r="M66" s="35"/>
      <c r="N66" s="17"/>
      <c r="Q66" s="2"/>
      <c r="R66" s="2"/>
      <c r="S66" s="2"/>
    </row>
    <row r="67" spans="1:19" ht="14.25" customHeight="1" x14ac:dyDescent="0.25">
      <c r="A67" s="10"/>
      <c r="B67" s="83"/>
      <c r="C67" s="8"/>
      <c r="D67" s="11"/>
      <c r="E67" s="11"/>
      <c r="F67" s="11"/>
      <c r="G67" s="7">
        <f t="shared" si="8"/>
        <v>0</v>
      </c>
      <c r="I67" s="5"/>
      <c r="J67" s="5"/>
      <c r="K67" s="5"/>
      <c r="L67" s="5"/>
      <c r="M67" s="35"/>
      <c r="N67" s="17"/>
      <c r="Q67" s="2"/>
      <c r="R67" s="2"/>
      <c r="S67" s="2"/>
    </row>
    <row r="68" spans="1:19" s="37" customFormat="1" ht="14.25" customHeight="1" x14ac:dyDescent="0.25">
      <c r="A68" s="10"/>
      <c r="B68" s="83"/>
      <c r="C68" s="8"/>
      <c r="D68" s="11"/>
      <c r="E68" s="11"/>
      <c r="F68" s="11"/>
      <c r="G68" s="7">
        <f t="shared" si="8"/>
        <v>0</v>
      </c>
      <c r="I68" s="38"/>
      <c r="J68" s="38"/>
      <c r="K68" s="38"/>
      <c r="L68" s="38"/>
      <c r="M68" s="39"/>
      <c r="N68" s="40"/>
      <c r="Q68" s="41"/>
      <c r="R68" s="41"/>
      <c r="S68" s="41"/>
    </row>
    <row r="69" spans="1:19" ht="14.25" customHeight="1" x14ac:dyDescent="0.2">
      <c r="A69" s="10"/>
      <c r="B69" s="83"/>
      <c r="C69" s="8"/>
      <c r="D69" s="11"/>
      <c r="E69" s="11"/>
      <c r="F69" s="11"/>
      <c r="G69" s="7">
        <f t="shared" si="8"/>
        <v>0</v>
      </c>
      <c r="I69" s="5"/>
      <c r="J69" s="5"/>
      <c r="K69" s="5"/>
      <c r="L69" s="5"/>
      <c r="M69" s="35"/>
      <c r="N69" s="17"/>
    </row>
    <row r="70" spans="1:19" ht="14.25" customHeight="1" x14ac:dyDescent="0.2">
      <c r="A70" s="10"/>
      <c r="B70" s="83"/>
      <c r="C70" s="8"/>
      <c r="D70" s="11"/>
      <c r="E70" s="11"/>
      <c r="F70" s="11"/>
      <c r="G70" s="7">
        <f t="shared" si="8"/>
        <v>0</v>
      </c>
      <c r="I70" s="5"/>
      <c r="J70" s="5"/>
      <c r="K70" s="5"/>
      <c r="L70" s="5"/>
      <c r="M70" s="35"/>
      <c r="N70" s="17"/>
    </row>
    <row r="71" spans="1:19" ht="14.25" customHeight="1" x14ac:dyDescent="0.25">
      <c r="A71" s="10"/>
      <c r="B71" s="83"/>
      <c r="C71" s="8"/>
      <c r="D71" s="11"/>
      <c r="E71" s="11"/>
      <c r="F71" s="11"/>
      <c r="G71" s="7">
        <f t="shared" si="8"/>
        <v>0</v>
      </c>
      <c r="I71" s="5"/>
      <c r="J71" s="5"/>
      <c r="K71" s="5"/>
      <c r="L71" s="5"/>
      <c r="M71" s="35"/>
      <c r="N71" s="17"/>
      <c r="Q71" s="2"/>
      <c r="R71" s="2"/>
      <c r="S71" s="2"/>
    </row>
    <row r="72" spans="1:19" s="5" customFormat="1" ht="14.25" customHeight="1" x14ac:dyDescent="0.2">
      <c r="A72" s="10"/>
      <c r="B72" s="83"/>
      <c r="C72" s="8"/>
      <c r="D72" s="11"/>
      <c r="E72" s="11"/>
      <c r="F72" s="11"/>
      <c r="G72" s="7">
        <f t="shared" si="8"/>
        <v>0</v>
      </c>
      <c r="H72"/>
      <c r="M72" s="35"/>
      <c r="N72" s="17"/>
      <c r="O72"/>
      <c r="P72"/>
      <c r="Q72"/>
      <c r="R72"/>
      <c r="S72"/>
    </row>
    <row r="73" spans="1:19" s="3" customFormat="1" ht="14.25" customHeight="1" x14ac:dyDescent="0.2">
      <c r="A73" s="112" t="s">
        <v>36</v>
      </c>
      <c r="B73" s="113"/>
      <c r="C73" s="114"/>
      <c r="D73" s="53">
        <f t="shared" ref="D73:F73" si="10">INT(SUM(D59+D66))</f>
        <v>65134</v>
      </c>
      <c r="E73" s="53">
        <f t="shared" si="10"/>
        <v>11395</v>
      </c>
      <c r="F73" s="53">
        <f t="shared" si="10"/>
        <v>0</v>
      </c>
      <c r="G73" s="54">
        <f>INT(SUM(G59+G66))</f>
        <v>76529</v>
      </c>
      <c r="H73" s="12"/>
      <c r="I73"/>
      <c r="J73"/>
    </row>
    <row r="74" spans="1:19" s="3" customFormat="1" ht="25.5" customHeight="1" x14ac:dyDescent="0.2">
      <c r="A74" s="124"/>
      <c r="B74" s="124"/>
      <c r="C74" s="124"/>
      <c r="D74" s="124"/>
      <c r="E74" s="124"/>
      <c r="F74" s="124"/>
      <c r="G74" s="124"/>
      <c r="H74"/>
      <c r="J74" s="20"/>
      <c r="K74" s="33"/>
      <c r="L74" s="33"/>
      <c r="M74" s="33"/>
      <c r="N74" s="20"/>
      <c r="O74" s="33"/>
      <c r="P74" s="33"/>
      <c r="Q74" s="33"/>
      <c r="R74" s="33"/>
    </row>
    <row r="75" spans="1:19" s="3" customFormat="1" x14ac:dyDescent="0.2">
      <c r="A75" s="125" t="s">
        <v>37</v>
      </c>
      <c r="B75" s="126"/>
      <c r="C75" s="126"/>
      <c r="D75" s="126"/>
      <c r="E75" s="126"/>
      <c r="F75" s="126"/>
      <c r="G75" s="127"/>
      <c r="H75"/>
      <c r="J75" s="20"/>
      <c r="K75" s="33"/>
      <c r="L75" s="33"/>
      <c r="M75" s="33"/>
      <c r="N75" s="20"/>
      <c r="O75" s="33"/>
      <c r="P75" s="33"/>
      <c r="Q75" s="33"/>
      <c r="R75" s="33"/>
    </row>
    <row r="76" spans="1:19" s="3" customFormat="1" x14ac:dyDescent="0.2">
      <c r="A76" s="65" t="s">
        <v>6</v>
      </c>
      <c r="B76" s="84"/>
      <c r="C76" s="57" t="s">
        <v>38</v>
      </c>
      <c r="D76" s="58">
        <f>INT(D73/(1-$C$77)*$C$77)</f>
        <v>120963</v>
      </c>
      <c r="E76" s="58">
        <f>INT(E73/(1-$C$77)*$C$77)</f>
        <v>21162</v>
      </c>
      <c r="F76" s="58">
        <f>INT(F73/(1-$C$77)*$C$77)</f>
        <v>0</v>
      </c>
      <c r="G76" s="59">
        <f>SUM(D76:F76)</f>
        <v>142125</v>
      </c>
      <c r="H76"/>
      <c r="I76"/>
      <c r="J76"/>
      <c r="K76" s="20"/>
      <c r="L76" s="20"/>
      <c r="M76" s="20"/>
      <c r="N76" s="20"/>
      <c r="O76" s="20"/>
    </row>
    <row r="77" spans="1:19" s="3" customFormat="1" ht="29.25" customHeight="1" x14ac:dyDescent="0.2">
      <c r="A77" s="70" t="s">
        <v>39</v>
      </c>
      <c r="B77" s="109"/>
      <c r="C77" s="60">
        <v>0.65</v>
      </c>
      <c r="D77" s="25">
        <f>IF(D76,D76/D80,"")</f>
        <v>0.64999973132291222</v>
      </c>
      <c r="E77" s="25">
        <f>IF(E76,E76/E80,"")</f>
        <v>0.64999846423196239</v>
      </c>
      <c r="F77" s="25" t="str">
        <f>IF(F76,F76/F80,"")</f>
        <v/>
      </c>
      <c r="G77" s="26">
        <f>IF(G76,G76/G80,"")</f>
        <v>0.64999954265643434</v>
      </c>
      <c r="H77"/>
      <c r="I77"/>
      <c r="J77"/>
      <c r="K77"/>
      <c r="L77"/>
      <c r="M77"/>
      <c r="N77"/>
      <c r="O77"/>
      <c r="P77"/>
    </row>
    <row r="78" spans="1:19" ht="14.25" customHeight="1" x14ac:dyDescent="0.2">
      <c r="A78" s="115" t="s">
        <v>40</v>
      </c>
      <c r="B78" s="116"/>
      <c r="C78" s="117"/>
      <c r="D78" s="25">
        <f>D76/D55</f>
        <v>0.6499993820430302</v>
      </c>
      <c r="E78" s="25">
        <f>E76/E55</f>
        <v>0.65000545203514482</v>
      </c>
      <c r="F78" s="25" t="e">
        <f>F76/F55</f>
        <v>#DIV/0!</v>
      </c>
      <c r="G78" s="25">
        <f>G76/G55</f>
        <v>0.65000028584005531</v>
      </c>
      <c r="M78" s="18"/>
    </row>
    <row r="79" spans="1:19" s="3" customFormat="1" ht="17.25" customHeight="1" x14ac:dyDescent="0.2">
      <c r="A79" s="172"/>
      <c r="B79" s="172"/>
      <c r="C79" s="172"/>
      <c r="D79" s="172"/>
      <c r="E79" s="172"/>
      <c r="F79" s="172"/>
      <c r="G79" s="173"/>
      <c r="H79"/>
      <c r="I79"/>
      <c r="J79"/>
      <c r="L79" s="21"/>
      <c r="M79" s="19"/>
    </row>
    <row r="80" spans="1:19" s="3" customFormat="1" ht="17.25" customHeight="1" x14ac:dyDescent="0.2">
      <c r="A80" s="169" t="s">
        <v>41</v>
      </c>
      <c r="B80" s="170"/>
      <c r="C80" s="171"/>
      <c r="D80" s="9">
        <f>INT(D76+D73)</f>
        <v>186097</v>
      </c>
      <c r="E80" s="9">
        <f>INT(E76+E73)</f>
        <v>32557</v>
      </c>
      <c r="F80" s="9">
        <f>INT(F76+F73)</f>
        <v>0</v>
      </c>
      <c r="G80" s="24">
        <f>INT(G76+G73)</f>
        <v>218654</v>
      </c>
      <c r="H80"/>
      <c r="I80"/>
      <c r="J80"/>
      <c r="L80" s="21"/>
      <c r="M80" s="19"/>
    </row>
    <row r="81" spans="1:10" s="3" customFormat="1" ht="32.25" customHeight="1" x14ac:dyDescent="0.2">
      <c r="A81" s="120"/>
      <c r="B81" s="120"/>
      <c r="C81" s="120"/>
      <c r="D81" s="120"/>
      <c r="E81" s="120"/>
      <c r="F81" s="120"/>
      <c r="G81" s="120"/>
      <c r="H81"/>
      <c r="I81"/>
      <c r="J81"/>
    </row>
    <row r="82" spans="1:10" ht="18" customHeight="1" x14ac:dyDescent="0.2">
      <c r="A82" s="118" t="s">
        <v>42</v>
      </c>
      <c r="B82" s="118"/>
      <c r="C82" s="119"/>
      <c r="D82" s="62">
        <f>D80-D55</f>
        <v>-0.10000000000582077</v>
      </c>
      <c r="E82" s="63">
        <f>E80-E55</f>
        <v>0.34999999999854481</v>
      </c>
      <c r="F82" s="63">
        <f>F80-F55</f>
        <v>0</v>
      </c>
      <c r="G82" s="64">
        <f>SUM(D82:F82)</f>
        <v>0.24999999999272404</v>
      </c>
    </row>
    <row r="83" spans="1:10" ht="18" hidden="1" x14ac:dyDescent="0.25">
      <c r="A83" s="6"/>
      <c r="B83" s="6"/>
      <c r="C83" s="6"/>
      <c r="D83" s="6"/>
      <c r="E83" s="6"/>
      <c r="F83" s="6"/>
      <c r="G83" s="6"/>
      <c r="I83" s="1"/>
    </row>
    <row r="84" spans="1:10" ht="18" hidden="1" x14ac:dyDescent="0.25">
      <c r="J84" s="1"/>
    </row>
    <row r="85" spans="1:10" ht="18" hidden="1" x14ac:dyDescent="0.25">
      <c r="A85" s="13" t="s">
        <v>4</v>
      </c>
      <c r="B85" s="85"/>
      <c r="C85" s="14"/>
      <c r="D85" s="22">
        <f>+G76/(SUM(G10:G54))</f>
        <v>0.30876099129386336</v>
      </c>
      <c r="I85" s="1"/>
    </row>
    <row r="86" spans="1:10" ht="18" x14ac:dyDescent="0.25">
      <c r="I86" s="1"/>
    </row>
    <row r="87" spans="1:10" ht="18" hidden="1" x14ac:dyDescent="0.25">
      <c r="I87" s="1"/>
    </row>
    <row r="88" spans="1:10" ht="18" x14ac:dyDescent="0.25">
      <c r="I88" s="1"/>
    </row>
    <row r="90" spans="1:10" ht="13.5" customHeight="1" x14ac:dyDescent="0.2"/>
    <row r="91" spans="1:10" ht="39.75" customHeight="1" x14ac:dyDescent="0.2"/>
    <row r="92" spans="1:10" ht="13.5" customHeight="1" x14ac:dyDescent="0.2"/>
    <row r="93" spans="1:10" ht="13.5" customHeight="1" x14ac:dyDescent="0.2"/>
    <row r="94" spans="1:10" ht="13.5" customHeight="1" x14ac:dyDescent="0.2"/>
    <row r="95" spans="1:10" ht="13.5" customHeight="1" x14ac:dyDescent="0.2"/>
    <row r="96" spans="1:10" ht="13.5" customHeight="1" x14ac:dyDescent="0.2"/>
    <row r="97" ht="13.5" customHeight="1" x14ac:dyDescent="0.2"/>
  </sheetData>
  <mergeCells count="59">
    <mergeCell ref="A80:C80"/>
    <mergeCell ref="A81:G81"/>
    <mergeCell ref="A82:C82"/>
    <mergeCell ref="A59:C59"/>
    <mergeCell ref="A73:C73"/>
    <mergeCell ref="A74:G74"/>
    <mergeCell ref="A75:G75"/>
    <mergeCell ref="A78:C78"/>
    <mergeCell ref="A79:G79"/>
    <mergeCell ref="A66:C66"/>
    <mergeCell ref="A58:C58"/>
    <mergeCell ref="A44:C44"/>
    <mergeCell ref="A45:C45"/>
    <mergeCell ref="A46:C46"/>
    <mergeCell ref="A47:C47"/>
    <mergeCell ref="A51:C51"/>
    <mergeCell ref="A53:C53"/>
    <mergeCell ref="A54:C54"/>
    <mergeCell ref="A55:C55"/>
    <mergeCell ref="A57:C57"/>
    <mergeCell ref="D49:G49"/>
    <mergeCell ref="A50:C50"/>
    <mergeCell ref="A37:C37"/>
    <mergeCell ref="A38:C38"/>
    <mergeCell ref="A39:C39"/>
    <mergeCell ref="A40:C40"/>
    <mergeCell ref="A42:C42"/>
    <mergeCell ref="A43:C43"/>
    <mergeCell ref="A49:C49"/>
    <mergeCell ref="A36:C36"/>
    <mergeCell ref="D20:G20"/>
    <mergeCell ref="A21:C21"/>
    <mergeCell ref="A22:C22"/>
    <mergeCell ref="A23:C23"/>
    <mergeCell ref="A24:C24"/>
    <mergeCell ref="A26:C26"/>
    <mergeCell ref="A20:C20"/>
    <mergeCell ref="A27:C27"/>
    <mergeCell ref="A31:C31"/>
    <mergeCell ref="A32:C32"/>
    <mergeCell ref="A34:C34"/>
    <mergeCell ref="A35:C35"/>
    <mergeCell ref="B13:C13"/>
    <mergeCell ref="B14:C14"/>
    <mergeCell ref="B15:C15"/>
    <mergeCell ref="B16:C16"/>
    <mergeCell ref="B17:C17"/>
    <mergeCell ref="B12:C12"/>
    <mergeCell ref="A2:C2"/>
    <mergeCell ref="D2:E2"/>
    <mergeCell ref="A4:G4"/>
    <mergeCell ref="A5:G5"/>
    <mergeCell ref="C6:D6"/>
    <mergeCell ref="F6:G6"/>
    <mergeCell ref="F7:G7"/>
    <mergeCell ref="A8:G8"/>
    <mergeCell ref="A9:C9"/>
    <mergeCell ref="B10:C10"/>
    <mergeCell ref="B11:C11"/>
  </mergeCells>
  <conditionalFormatting sqref="G80">
    <cfRule type="cellIs" dxfId="2" priority="2" operator="notEqual">
      <formula>$G$55</formula>
    </cfRule>
    <cfRule type="expression" dxfId="1" priority="3" stopIfTrue="1">
      <formula>"cellvärde &lt;&gt;$G$42"</formula>
    </cfRule>
  </conditionalFormatting>
  <conditionalFormatting sqref="F7:G7">
    <cfRule type="cellIs" dxfId="0" priority="1" operator="greaterThan">
      <formula>36</formula>
    </cfRule>
  </conditionalFormatting>
  <dataValidations count="1">
    <dataValidation type="whole" operator="lessThanOrEqual" allowBlank="1" showInputMessage="1" showErrorMessage="1" sqref="D54:F54" xr:uid="{00000000-0002-0000-0100-000000000000}">
      <formula1>0</formula1>
    </dataValidation>
  </dataValidations>
  <pageMargins left="0.39370078740157483" right="0" top="0.19685039370078741" bottom="0.39370078740157483" header="0.51181102362204722" footer="0.31496062992125984"/>
  <pageSetup paperSize="9" scale="71" fitToHeight="0" orientation="portrait" r:id="rId1"/>
  <headerFooter differentFirst="1" alignWithMargins="0">
    <oddHeader xml:space="preserve">&amp;R&amp;8
</oddHeader>
    <oddFooter>&amp;L&amp;8Version 1
Nina Sundberg
Jonas Neuman
Version 1.1
Catharina Nordqvist&amp;R&amp;8&amp;Z&amp;F
&amp;A, &amp;D
&amp;P(&amp;N)</oddFooter>
  </headerFooter>
  <rowBreaks count="1" manualBreakCount="1">
    <brk id="57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C20"/>
  <sheetViews>
    <sheetView workbookViewId="0">
      <selection activeCell="B21" sqref="B21"/>
    </sheetView>
  </sheetViews>
  <sheetFormatPr defaultRowHeight="12.75" x14ac:dyDescent="0.2"/>
  <sheetData>
    <row r="10" spans="2:3" x14ac:dyDescent="0.2">
      <c r="B10" s="15" t="s">
        <v>0</v>
      </c>
    </row>
    <row r="11" spans="2:3" x14ac:dyDescent="0.2">
      <c r="B11" s="16">
        <v>0.15</v>
      </c>
      <c r="C11" s="15" t="s">
        <v>2</v>
      </c>
    </row>
    <row r="12" spans="2:3" x14ac:dyDescent="0.2">
      <c r="B12" s="16">
        <v>0.2</v>
      </c>
      <c r="C12" s="15" t="s">
        <v>1</v>
      </c>
    </row>
    <row r="19" spans="2:2" x14ac:dyDescent="0.2">
      <c r="B19" t="s">
        <v>3</v>
      </c>
    </row>
    <row r="20" spans="2:2" x14ac:dyDescent="0.2">
      <c r="B20" s="12" t="e">
        <f>Budget!#REF!/100</f>
        <v>#REF!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Budget</vt:lpstr>
      <vt:lpstr>Exempel på budget</vt:lpstr>
      <vt:lpstr>Blad1</vt:lpstr>
      <vt:lpstr>Budget!Utskriftsområde</vt:lpstr>
      <vt:lpstr>'Exempel på budget'!Utskriftsområde</vt:lpstr>
    </vt:vector>
  </TitlesOfParts>
  <Company>Tillväxtverket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Sundberg;Jonas Neuman</dc:creator>
  <cp:lastModifiedBy>Ruisniemi Anna-Mari</cp:lastModifiedBy>
  <cp:lastPrinted>2017-09-20T11:19:36Z</cp:lastPrinted>
  <dcterms:created xsi:type="dcterms:W3CDTF">2015-02-12T10:07:23Z</dcterms:created>
  <dcterms:modified xsi:type="dcterms:W3CDTF">2019-07-02T06:25:09Z</dcterms:modified>
</cp:coreProperties>
</file>